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firstSheet="1" activeTab="2"/>
  </bookViews>
  <sheets>
    <sheet name="Contexto" sheetId="1" r:id="rId1"/>
    <sheet name="Identificación RG-RF-RLA-FT" sheetId="2" r:id="rId2"/>
    <sheet name="MR G-F-LA" sheetId="3" r:id="rId3"/>
    <sheet name="MR_Corrup1" sheetId="4" r:id="rId4"/>
    <sheet name="MR_Corrup2" sheetId="5" r:id="rId5"/>
    <sheet name="MR_Corrup3" sheetId="6" r:id="rId6"/>
    <sheet name="Act_Crit" sheetId="7" state="hidden" r:id="rId7"/>
    <sheet name="Amenazas_SI" sheetId="8" state="hidden" r:id="rId8"/>
    <sheet name="Vulnerabilidades_SI" sheetId="9" state="hidden" r:id="rId9"/>
    <sheet name="Tablas_GS" sheetId="10" state="hidden" r:id="rId10"/>
    <sheet name="Listas" sheetId="11" state="hidden" r:id="rId11"/>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CR" localSheetId="0">#REF!</definedName>
    <definedName name="CR" localSheetId="1">#REF!</definedName>
    <definedName name="CR" localSheetId="10">#REF!</definedName>
    <definedName name="CR" localSheetId="2">#REF!</definedName>
    <definedName name="CR" localSheetId="9">#REF!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10">#REF!</definedName>
    <definedName name="CriticidadRiesgo" localSheetId="2">#REF!</definedName>
    <definedName name="CriticidadRiesgo" localSheetId="9">#REF!</definedName>
    <definedName name="CriticidadRiesgo">#REF!</definedName>
    <definedName name="Matriz" localSheetId="0">#REF!</definedName>
    <definedName name="Matriz" localSheetId="1">#REF!</definedName>
    <definedName name="Matriz" localSheetId="10">#REF!</definedName>
    <definedName name="Matriz" localSheetId="2">#REF!</definedName>
    <definedName name="Matriz" localSheetId="9">#REF!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10">#REF!</definedName>
    <definedName name="RIESGOTODOS" localSheetId="2">#REF!</definedName>
    <definedName name="RIESGOTODOS" localSheetId="9">#REF!</definedName>
    <definedName name="RIESGOTODOS">#REF!</definedName>
    <definedName name="TOTACTIVOS" localSheetId="0">#REF!</definedName>
    <definedName name="TOTACTIVOS" localSheetId="1">#REF!</definedName>
    <definedName name="TOTACTIVOS" localSheetId="10">#REF!</definedName>
    <definedName name="TOTACTIVOS" localSheetId="2">#REF!</definedName>
    <definedName name="TOTACTIVOS" localSheetId="9">#REF!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10">#REF!</definedName>
    <definedName name="ValoracionAct." localSheetId="2">#REF!</definedName>
    <definedName name="ValoracionAct." localSheetId="9">#REF!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workbook>
</file>

<file path=xl/calcChain.xml><?xml version="1.0" encoding="utf-8"?>
<calcChain xmlns="http://schemas.openxmlformats.org/spreadsheetml/2006/main">
  <c r="G3" i="2" l="1"/>
  <c r="T26" i="10" l="1"/>
  <c r="S26" i="10"/>
  <c r="Q26" i="10"/>
  <c r="P26" i="10"/>
  <c r="S25" i="10"/>
  <c r="R25" i="10"/>
  <c r="R26" i="10" s="1"/>
  <c r="Q25" i="10"/>
  <c r="P25" i="10"/>
  <c r="H14" i="6"/>
  <c r="G14" i="6"/>
  <c r="F14" i="6"/>
  <c r="E14" i="6"/>
  <c r="D14" i="6"/>
  <c r="H13" i="6"/>
  <c r="G13" i="6"/>
  <c r="F13" i="6"/>
  <c r="E13" i="6"/>
  <c r="D13" i="6"/>
  <c r="H12" i="6"/>
  <c r="G12" i="6"/>
  <c r="F12" i="6"/>
  <c r="E12" i="6"/>
  <c r="D12" i="6"/>
  <c r="H11" i="6"/>
  <c r="G11" i="6"/>
  <c r="F11" i="6"/>
  <c r="E11" i="6"/>
  <c r="D11" i="6"/>
  <c r="H10" i="6"/>
  <c r="G10" i="6"/>
  <c r="F10" i="6"/>
  <c r="E10" i="6"/>
  <c r="D10" i="6"/>
  <c r="B10" i="6"/>
  <c r="A10" i="6"/>
  <c r="U2" i="6"/>
  <c r="U1" i="6"/>
  <c r="CJ111" i="5"/>
  <c r="CI111" i="5"/>
  <c r="CJ110" i="5"/>
  <c r="CI110" i="5"/>
  <c r="CJ109" i="5"/>
  <c r="CI109" i="5"/>
  <c r="CJ108" i="5"/>
  <c r="CI108" i="5"/>
  <c r="CJ107" i="5"/>
  <c r="CI107" i="5"/>
  <c r="CJ106" i="5"/>
  <c r="CI106" i="5"/>
  <c r="CJ105" i="5"/>
  <c r="CI105" i="5"/>
  <c r="CJ104" i="5"/>
  <c r="CI104" i="5"/>
  <c r="CJ103" i="5"/>
  <c r="CI103" i="5"/>
  <c r="CJ102" i="5"/>
  <c r="CI102" i="5"/>
  <c r="CJ101" i="5"/>
  <c r="CI101" i="5"/>
  <c r="CJ100" i="5"/>
  <c r="CI100" i="5"/>
  <c r="CJ99" i="5"/>
  <c r="CI99" i="5"/>
  <c r="CJ98" i="5"/>
  <c r="CI98" i="5"/>
  <c r="CJ97" i="5"/>
  <c r="CI97" i="5"/>
  <c r="CJ96" i="5"/>
  <c r="CI96" i="5"/>
  <c r="CJ95" i="5"/>
  <c r="CI95" i="5"/>
  <c r="CJ94" i="5"/>
  <c r="CI94" i="5"/>
  <c r="CJ93" i="5"/>
  <c r="CI93" i="5"/>
  <c r="CJ92" i="5"/>
  <c r="CI92" i="5"/>
  <c r="CJ91" i="5"/>
  <c r="CI91" i="5"/>
  <c r="CJ90" i="5"/>
  <c r="CI90" i="5"/>
  <c r="CJ89" i="5"/>
  <c r="CI89" i="5"/>
  <c r="CJ88" i="5"/>
  <c r="CI88" i="5"/>
  <c r="CJ87" i="5"/>
  <c r="CI87" i="5"/>
  <c r="CJ86" i="5"/>
  <c r="CI86" i="5"/>
  <c r="CJ85" i="5"/>
  <c r="CI85" i="5"/>
  <c r="CJ84" i="5"/>
  <c r="CI84" i="5"/>
  <c r="CJ83" i="5"/>
  <c r="CI83" i="5"/>
  <c r="CJ82" i="5"/>
  <c r="CI82" i="5"/>
  <c r="CJ81" i="5"/>
  <c r="CI81" i="5"/>
  <c r="CJ80" i="5"/>
  <c r="CI80" i="5"/>
  <c r="CJ79" i="5"/>
  <c r="CI79" i="5"/>
  <c r="CJ78" i="5"/>
  <c r="CI78" i="5"/>
  <c r="CJ77" i="5"/>
  <c r="CI77" i="5"/>
  <c r="H71" i="5"/>
  <c r="D71" i="5"/>
  <c r="I14" i="6" s="1"/>
  <c r="C71" i="5"/>
  <c r="H70" i="5"/>
  <c r="D70" i="5"/>
  <c r="I13" i="6" s="1"/>
  <c r="C70" i="5"/>
  <c r="H69" i="5"/>
  <c r="D69" i="5"/>
  <c r="I12" i="6" s="1"/>
  <c r="C69" i="5"/>
  <c r="H68" i="5"/>
  <c r="D68" i="5"/>
  <c r="I11" i="6" s="1"/>
  <c r="C68" i="5"/>
  <c r="H67" i="5"/>
  <c r="D67" i="5"/>
  <c r="I10" i="6" s="1"/>
  <c r="C67" i="5"/>
  <c r="N62" i="5"/>
  <c r="O62" i="5" s="1"/>
  <c r="Q62" i="5" s="1"/>
  <c r="N61" i="5"/>
  <c r="O61" i="5" s="1"/>
  <c r="Q61" i="5" s="1"/>
  <c r="O60" i="5"/>
  <c r="Q60" i="5" s="1"/>
  <c r="N60" i="5"/>
  <c r="N59" i="5"/>
  <c r="O59" i="5" s="1"/>
  <c r="Q59" i="5" s="1"/>
  <c r="N58" i="5"/>
  <c r="O58" i="5" s="1"/>
  <c r="Q58" i="5" s="1"/>
  <c r="N57" i="5"/>
  <c r="O57" i="5" s="1"/>
  <c r="Q57" i="5" s="1"/>
  <c r="C53" i="5"/>
  <c r="N51" i="5"/>
  <c r="O51" i="5" s="1"/>
  <c r="Q51" i="5" s="1"/>
  <c r="N50" i="5"/>
  <c r="O50" i="5" s="1"/>
  <c r="Q50" i="5" s="1"/>
  <c r="N49" i="5"/>
  <c r="O49" i="5" s="1"/>
  <c r="Q49" i="5" s="1"/>
  <c r="R49" i="5" s="1"/>
  <c r="N48" i="5"/>
  <c r="O48" i="5" s="1"/>
  <c r="Q48" i="5" s="1"/>
  <c r="N47" i="5"/>
  <c r="O47" i="5" s="1"/>
  <c r="Q47" i="5" s="1"/>
  <c r="O46" i="5"/>
  <c r="Q46" i="5" s="1"/>
  <c r="N46" i="5"/>
  <c r="C42" i="5"/>
  <c r="N40" i="5"/>
  <c r="O40" i="5" s="1"/>
  <c r="Q40" i="5" s="1"/>
  <c r="N39" i="5"/>
  <c r="O39" i="5" s="1"/>
  <c r="Q39" i="5" s="1"/>
  <c r="S39" i="5" s="1"/>
  <c r="N38" i="5"/>
  <c r="O38" i="5" s="1"/>
  <c r="Q38" i="5" s="1"/>
  <c r="S38" i="5" s="1"/>
  <c r="N37" i="5"/>
  <c r="O37" i="5" s="1"/>
  <c r="Q37" i="5" s="1"/>
  <c r="N36" i="5"/>
  <c r="O36" i="5" s="1"/>
  <c r="Q36" i="5" s="1"/>
  <c r="N35" i="5"/>
  <c r="O35" i="5" s="1"/>
  <c r="Q35" i="5" s="1"/>
  <c r="C31" i="5"/>
  <c r="N29" i="5"/>
  <c r="O29" i="5" s="1"/>
  <c r="Q29" i="5" s="1"/>
  <c r="S29" i="5" s="1"/>
  <c r="N28" i="5"/>
  <c r="O28" i="5" s="1"/>
  <c r="Q28" i="5" s="1"/>
  <c r="N27" i="5"/>
  <c r="O27" i="5" s="1"/>
  <c r="Q27" i="5" s="1"/>
  <c r="N26" i="5"/>
  <c r="O26" i="5" s="1"/>
  <c r="Q26" i="5" s="1"/>
  <c r="N25" i="5"/>
  <c r="O25" i="5" s="1"/>
  <c r="Q25" i="5" s="1"/>
  <c r="S25" i="5" s="1"/>
  <c r="N24" i="5"/>
  <c r="O24" i="5" s="1"/>
  <c r="Q24" i="5" s="1"/>
  <c r="C20" i="5"/>
  <c r="N18" i="5"/>
  <c r="O18" i="5" s="1"/>
  <c r="Q18" i="5" s="1"/>
  <c r="R18" i="5" s="1"/>
  <c r="N17" i="5"/>
  <c r="O17" i="5" s="1"/>
  <c r="Q17" i="5" s="1"/>
  <c r="N16" i="5"/>
  <c r="O16" i="5" s="1"/>
  <c r="Q16" i="5" s="1"/>
  <c r="O15" i="5"/>
  <c r="Q15" i="5" s="1"/>
  <c r="N15" i="5"/>
  <c r="N14" i="5"/>
  <c r="O14" i="5" s="1"/>
  <c r="Q14" i="5" s="1"/>
  <c r="R14" i="5" s="1"/>
  <c r="N13" i="5"/>
  <c r="O13" i="5" s="1"/>
  <c r="Q13" i="5" s="1"/>
  <c r="C9" i="5"/>
  <c r="T2" i="5"/>
  <c r="T1" i="5"/>
  <c r="J312" i="4"/>
  <c r="J311" i="4"/>
  <c r="J310" i="4"/>
  <c r="J309" i="4"/>
  <c r="J308" i="4"/>
  <c r="J307" i="4"/>
  <c r="J306" i="4"/>
  <c r="J305" i="4"/>
  <c r="J304" i="4"/>
  <c r="J303" i="4"/>
  <c r="J302" i="4"/>
  <c r="J301" i="4"/>
  <c r="J300" i="4"/>
  <c r="J299" i="4"/>
  <c r="J298" i="4"/>
  <c r="J297" i="4"/>
  <c r="J296" i="4"/>
  <c r="J295" i="4"/>
  <c r="J294" i="4"/>
  <c r="J293" i="4"/>
  <c r="J292" i="4"/>
  <c r="J291" i="4"/>
  <c r="J290" i="4"/>
  <c r="J289" i="4"/>
  <c r="J288" i="4"/>
  <c r="L47" i="4"/>
  <c r="L48" i="4" s="1"/>
  <c r="K14" i="4" s="1"/>
  <c r="K47" i="4"/>
  <c r="K48" i="4" s="1"/>
  <c r="K13" i="4" s="1"/>
  <c r="J47" i="4"/>
  <c r="J48" i="4" s="1"/>
  <c r="K12" i="4" s="1"/>
  <c r="E69" i="5" s="1"/>
  <c r="I47" i="4"/>
  <c r="I48" i="4" s="1"/>
  <c r="K11" i="4" s="1"/>
  <c r="H47" i="4"/>
  <c r="H48" i="4" s="1"/>
  <c r="K10" i="4" s="1"/>
  <c r="C14" i="4"/>
  <c r="C14" i="6" s="1"/>
  <c r="C13" i="4"/>
  <c r="C12" i="4"/>
  <c r="B69" i="5" s="1"/>
  <c r="C11" i="4"/>
  <c r="C10" i="4"/>
  <c r="L2" i="4"/>
  <c r="L1" i="4"/>
  <c r="AN190" i="3"/>
  <c r="AL190" i="3"/>
  <c r="AJ190" i="3"/>
  <c r="AN189" i="3"/>
  <c r="AL189" i="3"/>
  <c r="AJ189" i="3"/>
  <c r="AN188" i="3"/>
  <c r="AL188" i="3"/>
  <c r="AJ188" i="3"/>
  <c r="AN187" i="3"/>
  <c r="AL187" i="3"/>
  <c r="AJ187" i="3"/>
  <c r="AN186" i="3"/>
  <c r="AL186" i="3"/>
  <c r="AJ186" i="3"/>
  <c r="AN185" i="3"/>
  <c r="AL185" i="3"/>
  <c r="AJ185" i="3"/>
  <c r="AQ185" i="3" s="1"/>
  <c r="AY185" i="3" s="1"/>
  <c r="AZ185" i="3" s="1"/>
  <c r="U185" i="3"/>
  <c r="S185" i="3"/>
  <c r="Q185" i="3"/>
  <c r="AU185" i="3" s="1"/>
  <c r="K185" i="3"/>
  <c r="I185" i="3"/>
  <c r="AN184" i="3"/>
  <c r="AL184" i="3"/>
  <c r="AJ184" i="3"/>
  <c r="AN183" i="3"/>
  <c r="AL183" i="3"/>
  <c r="AJ183" i="3"/>
  <c r="AN182" i="3"/>
  <c r="AL182" i="3"/>
  <c r="AJ182" i="3"/>
  <c r="AN181" i="3"/>
  <c r="AL181" i="3"/>
  <c r="AJ181" i="3"/>
  <c r="AN180" i="3"/>
  <c r="AL180" i="3"/>
  <c r="AJ180" i="3"/>
  <c r="AN179" i="3"/>
  <c r="AL179" i="3"/>
  <c r="AJ179" i="3"/>
  <c r="U179" i="3"/>
  <c r="S179" i="3"/>
  <c r="Q179" i="3"/>
  <c r="AU179" i="3" s="1"/>
  <c r="K179" i="3"/>
  <c r="I179" i="3"/>
  <c r="AN178" i="3"/>
  <c r="AL178" i="3"/>
  <c r="AJ178" i="3"/>
  <c r="AN177" i="3"/>
  <c r="AL177" i="3"/>
  <c r="AJ177" i="3"/>
  <c r="AN176" i="3"/>
  <c r="AL176" i="3"/>
  <c r="AJ176" i="3"/>
  <c r="AN175" i="3"/>
  <c r="AL175" i="3"/>
  <c r="AJ175" i="3"/>
  <c r="AN174" i="3"/>
  <c r="AL174" i="3"/>
  <c r="AJ174" i="3"/>
  <c r="AN173" i="3"/>
  <c r="AL173" i="3"/>
  <c r="AJ173" i="3"/>
  <c r="AP173" i="3" s="1"/>
  <c r="AV173" i="3" s="1"/>
  <c r="AW173" i="3" s="1"/>
  <c r="U173" i="3"/>
  <c r="S173" i="3"/>
  <c r="Q173" i="3"/>
  <c r="AU173" i="3" s="1"/>
  <c r="K173" i="3"/>
  <c r="I173" i="3"/>
  <c r="AN172" i="3"/>
  <c r="AL172" i="3"/>
  <c r="AJ172" i="3"/>
  <c r="AN171" i="3"/>
  <c r="AL171" i="3"/>
  <c r="AJ171" i="3"/>
  <c r="AN170" i="3"/>
  <c r="AL170" i="3"/>
  <c r="AJ170" i="3"/>
  <c r="AN169" i="3"/>
  <c r="AL169" i="3"/>
  <c r="AJ169" i="3"/>
  <c r="AN168" i="3"/>
  <c r="AL168" i="3"/>
  <c r="AJ168" i="3"/>
  <c r="AN167" i="3"/>
  <c r="AL167" i="3"/>
  <c r="AJ167" i="3"/>
  <c r="AP167" i="3" s="1"/>
  <c r="AV167" i="3" s="1"/>
  <c r="AW167" i="3" s="1"/>
  <c r="U167" i="3"/>
  <c r="S167" i="3"/>
  <c r="Q167" i="3"/>
  <c r="AU167" i="3" s="1"/>
  <c r="K167" i="3"/>
  <c r="I167" i="3"/>
  <c r="AN166" i="3"/>
  <c r="AL166" i="3"/>
  <c r="AJ166" i="3"/>
  <c r="AN165" i="3"/>
  <c r="AL165" i="3"/>
  <c r="AJ165" i="3"/>
  <c r="AN164" i="3"/>
  <c r="AL164" i="3"/>
  <c r="AJ164" i="3"/>
  <c r="AN163" i="3"/>
  <c r="AL163" i="3"/>
  <c r="AJ163" i="3"/>
  <c r="AN162" i="3"/>
  <c r="AL162" i="3"/>
  <c r="AJ162" i="3"/>
  <c r="AN161" i="3"/>
  <c r="AL161" i="3"/>
  <c r="AJ161" i="3"/>
  <c r="AQ161" i="3" s="1"/>
  <c r="AY161" i="3" s="1"/>
  <c r="AZ161" i="3" s="1"/>
  <c r="U161" i="3"/>
  <c r="S161" i="3"/>
  <c r="Q161" i="3"/>
  <c r="AU161" i="3" s="1"/>
  <c r="K161" i="3"/>
  <c r="I161" i="3"/>
  <c r="AN160" i="3"/>
  <c r="AL160" i="3"/>
  <c r="AJ160" i="3"/>
  <c r="AN159" i="3"/>
  <c r="AL159" i="3"/>
  <c r="AJ159" i="3"/>
  <c r="AN158" i="3"/>
  <c r="AL158" i="3"/>
  <c r="AJ158" i="3"/>
  <c r="AN157" i="3"/>
  <c r="AL157" i="3"/>
  <c r="AJ157" i="3"/>
  <c r="AP158" i="3" s="1"/>
  <c r="AN156" i="3"/>
  <c r="AL156" i="3"/>
  <c r="AJ156" i="3"/>
  <c r="AN155" i="3"/>
  <c r="AL155" i="3"/>
  <c r="AJ155" i="3"/>
  <c r="AQ155" i="3" s="1"/>
  <c r="AY155" i="3" s="1"/>
  <c r="AZ155" i="3" s="1"/>
  <c r="U155" i="3"/>
  <c r="S155" i="3"/>
  <c r="Q155" i="3"/>
  <c r="AU155" i="3" s="1"/>
  <c r="K155" i="3"/>
  <c r="I155" i="3"/>
  <c r="AN154" i="3"/>
  <c r="AL154" i="3"/>
  <c r="AJ154" i="3"/>
  <c r="AN153" i="3"/>
  <c r="AL153" i="3"/>
  <c r="AJ153" i="3"/>
  <c r="AN152" i="3"/>
  <c r="AL152" i="3"/>
  <c r="AJ152" i="3"/>
  <c r="AN151" i="3"/>
  <c r="AL151" i="3"/>
  <c r="AJ151" i="3"/>
  <c r="AN150" i="3"/>
  <c r="AL150" i="3"/>
  <c r="AJ150" i="3"/>
  <c r="AN149" i="3"/>
  <c r="AL149" i="3"/>
  <c r="AJ149" i="3"/>
  <c r="AQ149" i="3" s="1"/>
  <c r="AY149" i="3" s="1"/>
  <c r="AZ149" i="3" s="1"/>
  <c r="U149" i="3"/>
  <c r="S149" i="3"/>
  <c r="Q149" i="3"/>
  <c r="AU149" i="3" s="1"/>
  <c r="K149" i="3"/>
  <c r="I149" i="3"/>
  <c r="AN148" i="3"/>
  <c r="AL148" i="3"/>
  <c r="AJ148" i="3"/>
  <c r="AN147" i="3"/>
  <c r="AL147" i="3"/>
  <c r="AJ147" i="3"/>
  <c r="AN146" i="3"/>
  <c r="AL146" i="3"/>
  <c r="AJ146" i="3"/>
  <c r="AN145" i="3"/>
  <c r="AL145" i="3"/>
  <c r="AJ145" i="3"/>
  <c r="AN144" i="3"/>
  <c r="AL144" i="3"/>
  <c r="AJ144" i="3"/>
  <c r="AN143" i="3"/>
  <c r="AL143" i="3"/>
  <c r="AJ143" i="3"/>
  <c r="AQ143" i="3" s="1"/>
  <c r="AY143" i="3" s="1"/>
  <c r="AZ143" i="3" s="1"/>
  <c r="U143" i="3"/>
  <c r="S143" i="3"/>
  <c r="Q143" i="3"/>
  <c r="AU143" i="3" s="1"/>
  <c r="K143" i="3"/>
  <c r="I143" i="3"/>
  <c r="AN142" i="3"/>
  <c r="AL142" i="3"/>
  <c r="AJ142" i="3"/>
  <c r="AN141" i="3"/>
  <c r="AL141" i="3"/>
  <c r="AJ141" i="3"/>
  <c r="AN140" i="3"/>
  <c r="AL140" i="3"/>
  <c r="AJ140" i="3"/>
  <c r="AN139" i="3"/>
  <c r="AL139" i="3"/>
  <c r="AJ139" i="3"/>
  <c r="AN138" i="3"/>
  <c r="AL138" i="3"/>
  <c r="AJ138" i="3"/>
  <c r="AN137" i="3"/>
  <c r="AL137" i="3"/>
  <c r="AJ137" i="3"/>
  <c r="AQ137" i="3" s="1"/>
  <c r="AY137" i="3" s="1"/>
  <c r="AZ137" i="3" s="1"/>
  <c r="U137" i="3"/>
  <c r="S137" i="3"/>
  <c r="Q137" i="3"/>
  <c r="AU137" i="3" s="1"/>
  <c r="K137" i="3"/>
  <c r="I137" i="3"/>
  <c r="AN136" i="3"/>
  <c r="AL136" i="3"/>
  <c r="AJ136" i="3"/>
  <c r="AN135" i="3"/>
  <c r="AL135" i="3"/>
  <c r="AJ135" i="3"/>
  <c r="AN134" i="3"/>
  <c r="AL134" i="3"/>
  <c r="AJ134" i="3"/>
  <c r="AN133" i="3"/>
  <c r="AL133" i="3"/>
  <c r="AJ133" i="3"/>
  <c r="AN132" i="3"/>
  <c r="AL132" i="3"/>
  <c r="AJ132" i="3"/>
  <c r="AN131" i="3"/>
  <c r="AL131" i="3"/>
  <c r="AJ131" i="3"/>
  <c r="U131" i="3"/>
  <c r="S131" i="3"/>
  <c r="Q131" i="3"/>
  <c r="AU131" i="3" s="1"/>
  <c r="K131" i="3"/>
  <c r="I131" i="3"/>
  <c r="AN130" i="3"/>
  <c r="AL130" i="3"/>
  <c r="AJ130" i="3"/>
  <c r="AN129" i="3"/>
  <c r="AL129" i="3"/>
  <c r="AJ129" i="3"/>
  <c r="AN128" i="3"/>
  <c r="AL128" i="3"/>
  <c r="AJ128" i="3"/>
  <c r="AN127" i="3"/>
  <c r="AL127" i="3"/>
  <c r="AJ127" i="3"/>
  <c r="AN126" i="3"/>
  <c r="AL126" i="3"/>
  <c r="AJ126" i="3"/>
  <c r="AN125" i="3"/>
  <c r="AL125" i="3"/>
  <c r="AJ125" i="3"/>
  <c r="AQ125" i="3" s="1"/>
  <c r="AY125" i="3" s="1"/>
  <c r="AZ125" i="3" s="1"/>
  <c r="U125" i="3"/>
  <c r="S125" i="3"/>
  <c r="Q125" i="3"/>
  <c r="AU125" i="3" s="1"/>
  <c r="K125" i="3"/>
  <c r="I125" i="3"/>
  <c r="AN124" i="3"/>
  <c r="AL124" i="3"/>
  <c r="AJ124" i="3"/>
  <c r="AN123" i="3"/>
  <c r="AL123" i="3"/>
  <c r="AJ123" i="3"/>
  <c r="AN122" i="3"/>
  <c r="AL122" i="3"/>
  <c r="AJ122" i="3"/>
  <c r="AN121" i="3"/>
  <c r="AL121" i="3"/>
  <c r="AJ121" i="3"/>
  <c r="AN120" i="3"/>
  <c r="AL120" i="3"/>
  <c r="AJ120" i="3"/>
  <c r="AN119" i="3"/>
  <c r="AL119" i="3"/>
  <c r="AJ119" i="3"/>
  <c r="U119" i="3"/>
  <c r="S119" i="3"/>
  <c r="Q119" i="3"/>
  <c r="AU119" i="3" s="1"/>
  <c r="K119" i="3"/>
  <c r="I119" i="3"/>
  <c r="AN118" i="3"/>
  <c r="AL118" i="3"/>
  <c r="AJ118" i="3"/>
  <c r="AN117" i="3"/>
  <c r="AL117" i="3"/>
  <c r="AJ117" i="3"/>
  <c r="AN116" i="3"/>
  <c r="AL116" i="3"/>
  <c r="AJ116" i="3"/>
  <c r="AQ117" i="3" s="1"/>
  <c r="AN115" i="3"/>
  <c r="AL115" i="3"/>
  <c r="AJ115" i="3"/>
  <c r="AN114" i="3"/>
  <c r="AL114" i="3"/>
  <c r="AJ114" i="3"/>
  <c r="AN113" i="3"/>
  <c r="AL113" i="3"/>
  <c r="AJ113" i="3"/>
  <c r="AQ113" i="3" s="1"/>
  <c r="AY113" i="3" s="1"/>
  <c r="AZ113" i="3" s="1"/>
  <c r="U113" i="3"/>
  <c r="S113" i="3"/>
  <c r="Q113" i="3"/>
  <c r="AU113" i="3" s="1"/>
  <c r="K113" i="3"/>
  <c r="I113" i="3"/>
  <c r="AN112" i="3"/>
  <c r="AL112" i="3"/>
  <c r="AJ112" i="3"/>
  <c r="AN111" i="3"/>
  <c r="AL111" i="3"/>
  <c r="AJ111" i="3"/>
  <c r="AN110" i="3"/>
  <c r="AL110" i="3"/>
  <c r="AJ110" i="3"/>
  <c r="AN109" i="3"/>
  <c r="AL109" i="3"/>
  <c r="AJ109" i="3"/>
  <c r="AN108" i="3"/>
  <c r="AL108" i="3"/>
  <c r="AJ108" i="3"/>
  <c r="AN107" i="3"/>
  <c r="AL107" i="3"/>
  <c r="AJ107" i="3"/>
  <c r="U107" i="3"/>
  <c r="S107" i="3"/>
  <c r="Q107" i="3"/>
  <c r="AU107" i="3" s="1"/>
  <c r="K107" i="3"/>
  <c r="I107" i="3"/>
  <c r="AN106" i="3"/>
  <c r="AL106" i="3"/>
  <c r="AJ106" i="3"/>
  <c r="AN105" i="3"/>
  <c r="AL105" i="3"/>
  <c r="AJ105" i="3"/>
  <c r="AN104" i="3"/>
  <c r="AL104" i="3"/>
  <c r="AJ104" i="3"/>
  <c r="AN103" i="3"/>
  <c r="AL103" i="3"/>
  <c r="AJ103" i="3"/>
  <c r="AN102" i="3"/>
  <c r="AL102" i="3"/>
  <c r="AJ102" i="3"/>
  <c r="AN101" i="3"/>
  <c r="AL101" i="3"/>
  <c r="AJ101" i="3"/>
  <c r="AQ101" i="3" s="1"/>
  <c r="AY101" i="3" s="1"/>
  <c r="AZ101" i="3" s="1"/>
  <c r="U101" i="3"/>
  <c r="S101" i="3"/>
  <c r="Q101" i="3"/>
  <c r="AU101" i="3" s="1"/>
  <c r="K101" i="3"/>
  <c r="I101" i="3"/>
  <c r="AN100" i="3"/>
  <c r="AL100" i="3"/>
  <c r="AJ100" i="3"/>
  <c r="AN99" i="3"/>
  <c r="AL99" i="3"/>
  <c r="AJ99" i="3"/>
  <c r="AN98" i="3"/>
  <c r="AL98" i="3"/>
  <c r="AJ98" i="3"/>
  <c r="AN97" i="3"/>
  <c r="AL97" i="3"/>
  <c r="AJ97" i="3"/>
  <c r="AN96" i="3"/>
  <c r="AL96" i="3"/>
  <c r="AJ96" i="3"/>
  <c r="AN95" i="3"/>
  <c r="AL95" i="3"/>
  <c r="AJ95" i="3"/>
  <c r="AQ95" i="3" s="1"/>
  <c r="AY95" i="3" s="1"/>
  <c r="AZ95" i="3" s="1"/>
  <c r="U95" i="3"/>
  <c r="S95" i="3"/>
  <c r="Q95" i="3"/>
  <c r="AU95" i="3" s="1"/>
  <c r="K95" i="3"/>
  <c r="I95" i="3"/>
  <c r="AN94" i="3"/>
  <c r="AL94" i="3"/>
  <c r="AJ94" i="3"/>
  <c r="AN93" i="3"/>
  <c r="AL93" i="3"/>
  <c r="AJ93" i="3"/>
  <c r="AN92" i="3"/>
  <c r="AL92" i="3"/>
  <c r="AJ92" i="3"/>
  <c r="AN91" i="3"/>
  <c r="AL91" i="3"/>
  <c r="AJ91" i="3"/>
  <c r="AN90" i="3"/>
  <c r="AL90" i="3"/>
  <c r="AJ90" i="3"/>
  <c r="AN89" i="3"/>
  <c r="AL89" i="3"/>
  <c r="AJ89" i="3"/>
  <c r="AP89" i="3" s="1"/>
  <c r="AV89" i="3" s="1"/>
  <c r="AW89" i="3" s="1"/>
  <c r="U89" i="3"/>
  <c r="S89" i="3"/>
  <c r="Q89" i="3"/>
  <c r="AU89" i="3" s="1"/>
  <c r="K89" i="3"/>
  <c r="I89" i="3"/>
  <c r="AN88" i="3"/>
  <c r="AL88" i="3"/>
  <c r="AJ88" i="3"/>
  <c r="AN87" i="3"/>
  <c r="AL87" i="3"/>
  <c r="AJ87" i="3"/>
  <c r="AN86" i="3"/>
  <c r="AL86" i="3"/>
  <c r="AJ86" i="3"/>
  <c r="AN85" i="3"/>
  <c r="AL85" i="3"/>
  <c r="AJ85" i="3"/>
  <c r="AN84" i="3"/>
  <c r="AL84" i="3"/>
  <c r="AJ84" i="3"/>
  <c r="AN83" i="3"/>
  <c r="AL83" i="3"/>
  <c r="AJ83" i="3"/>
  <c r="U83" i="3"/>
  <c r="S83" i="3"/>
  <c r="Q83" i="3"/>
  <c r="AU83" i="3" s="1"/>
  <c r="K83" i="3"/>
  <c r="I83" i="3"/>
  <c r="AN82" i="3"/>
  <c r="AL82" i="3"/>
  <c r="AJ82" i="3"/>
  <c r="AN81" i="3"/>
  <c r="AL81" i="3"/>
  <c r="AJ81" i="3"/>
  <c r="AN80" i="3"/>
  <c r="AL80" i="3"/>
  <c r="AJ80" i="3"/>
  <c r="AN79" i="3"/>
  <c r="AL79" i="3"/>
  <c r="AJ79" i="3"/>
  <c r="AN78" i="3"/>
  <c r="AL78" i="3"/>
  <c r="AJ78" i="3"/>
  <c r="AN77" i="3"/>
  <c r="AL77" i="3"/>
  <c r="AJ77" i="3"/>
  <c r="U77" i="3"/>
  <c r="S77" i="3"/>
  <c r="Q77" i="3"/>
  <c r="AU77" i="3" s="1"/>
  <c r="K77" i="3"/>
  <c r="I77" i="3"/>
  <c r="AN76" i="3"/>
  <c r="AL76" i="3"/>
  <c r="AJ76" i="3"/>
  <c r="AN75" i="3"/>
  <c r="AL75" i="3"/>
  <c r="AJ75" i="3"/>
  <c r="AN74" i="3"/>
  <c r="AL74" i="3"/>
  <c r="AJ74" i="3"/>
  <c r="AN73" i="3"/>
  <c r="AL73" i="3"/>
  <c r="AJ73" i="3"/>
  <c r="AN72" i="3"/>
  <c r="AL72" i="3"/>
  <c r="AO72" i="3" s="1"/>
  <c r="AJ72" i="3"/>
  <c r="AN71" i="3"/>
  <c r="AL71" i="3"/>
  <c r="AJ71" i="3"/>
  <c r="AQ71" i="3" s="1"/>
  <c r="AY71" i="3" s="1"/>
  <c r="AZ71" i="3" s="1"/>
  <c r="U71" i="3"/>
  <c r="S71" i="3"/>
  <c r="Q71" i="3"/>
  <c r="AU71" i="3" s="1"/>
  <c r="K71" i="3"/>
  <c r="I71" i="3"/>
  <c r="AN70" i="3"/>
  <c r="AL70" i="3"/>
  <c r="AJ70" i="3"/>
  <c r="AN69" i="3"/>
  <c r="AL69" i="3"/>
  <c r="AJ69" i="3"/>
  <c r="AN68" i="3"/>
  <c r="AL68" i="3"/>
  <c r="AJ68" i="3"/>
  <c r="AN67" i="3"/>
  <c r="AL67" i="3"/>
  <c r="AJ67" i="3"/>
  <c r="AN66" i="3"/>
  <c r="AL66" i="3"/>
  <c r="AJ66" i="3"/>
  <c r="AN65" i="3"/>
  <c r="AL65" i="3"/>
  <c r="AJ65" i="3"/>
  <c r="U65" i="3"/>
  <c r="S65" i="3"/>
  <c r="Q65" i="3"/>
  <c r="AU65" i="3" s="1"/>
  <c r="K65" i="3"/>
  <c r="AN64" i="3"/>
  <c r="AL64" i="3"/>
  <c r="AJ64" i="3"/>
  <c r="AN63" i="3"/>
  <c r="AL63" i="3"/>
  <c r="AJ63" i="3"/>
  <c r="AN62" i="3"/>
  <c r="AL62" i="3"/>
  <c r="AO62" i="3" s="1"/>
  <c r="AJ62" i="3"/>
  <c r="AN61" i="3"/>
  <c r="AL61" i="3"/>
  <c r="AJ61" i="3"/>
  <c r="AN60" i="3"/>
  <c r="AL60" i="3"/>
  <c r="AJ60" i="3"/>
  <c r="AN59" i="3"/>
  <c r="AL59" i="3"/>
  <c r="AJ59" i="3"/>
  <c r="U59" i="3"/>
  <c r="S59" i="3"/>
  <c r="Q59" i="3"/>
  <c r="AU59" i="3" s="1"/>
  <c r="K59" i="3"/>
  <c r="AN58" i="3"/>
  <c r="AL58" i="3"/>
  <c r="AJ58" i="3"/>
  <c r="AN57" i="3"/>
  <c r="AL57" i="3"/>
  <c r="AJ57" i="3"/>
  <c r="AN56" i="3"/>
  <c r="AL56" i="3"/>
  <c r="AJ56" i="3"/>
  <c r="AN55" i="3"/>
  <c r="AL55" i="3"/>
  <c r="AJ55" i="3"/>
  <c r="AN54" i="3"/>
  <c r="AL54" i="3"/>
  <c r="AJ54" i="3"/>
  <c r="AN53" i="3"/>
  <c r="AL53" i="3"/>
  <c r="AJ53" i="3"/>
  <c r="AQ53" i="3" s="1"/>
  <c r="AY53" i="3" s="1"/>
  <c r="AZ53" i="3" s="1"/>
  <c r="U53" i="3"/>
  <c r="S53" i="3"/>
  <c r="Q53" i="3"/>
  <c r="AU53" i="3" s="1"/>
  <c r="K53" i="3"/>
  <c r="AN52" i="3"/>
  <c r="AL52" i="3"/>
  <c r="AJ52" i="3"/>
  <c r="AN51" i="3"/>
  <c r="AL51" i="3"/>
  <c r="AJ51" i="3"/>
  <c r="AN50" i="3"/>
  <c r="AL50" i="3"/>
  <c r="AJ50" i="3"/>
  <c r="AN49" i="3"/>
  <c r="AL49" i="3"/>
  <c r="AJ49" i="3"/>
  <c r="AN48" i="3"/>
  <c r="AL48" i="3"/>
  <c r="AJ48" i="3"/>
  <c r="AN47" i="3"/>
  <c r="AL47" i="3"/>
  <c r="AJ47" i="3"/>
  <c r="U47" i="3"/>
  <c r="S47" i="3"/>
  <c r="Q47" i="3"/>
  <c r="AU47" i="3" s="1"/>
  <c r="K47" i="3"/>
  <c r="AN46" i="3"/>
  <c r="AL46" i="3"/>
  <c r="AJ46" i="3"/>
  <c r="AN45" i="3"/>
  <c r="AL45" i="3"/>
  <c r="AJ45" i="3"/>
  <c r="AN44" i="3"/>
  <c r="AL44" i="3"/>
  <c r="AJ44" i="3"/>
  <c r="AN43" i="3"/>
  <c r="AL43" i="3"/>
  <c r="AJ43" i="3"/>
  <c r="AN42" i="3"/>
  <c r="AL42" i="3"/>
  <c r="AJ42" i="3"/>
  <c r="AN41" i="3"/>
  <c r="AL41" i="3"/>
  <c r="AJ41" i="3"/>
  <c r="AP41" i="3" s="1"/>
  <c r="AV41" i="3" s="1"/>
  <c r="AW41" i="3" s="1"/>
  <c r="U41" i="3"/>
  <c r="S41" i="3"/>
  <c r="Q41" i="3"/>
  <c r="AU41" i="3" s="1"/>
  <c r="K41" i="3"/>
  <c r="AN40" i="3"/>
  <c r="AL40" i="3"/>
  <c r="AJ40" i="3"/>
  <c r="AN39" i="3"/>
  <c r="AL39" i="3"/>
  <c r="AJ39" i="3"/>
  <c r="AN38" i="3"/>
  <c r="AL38" i="3"/>
  <c r="AJ38" i="3"/>
  <c r="AN37" i="3"/>
  <c r="AL37" i="3"/>
  <c r="AJ37" i="3"/>
  <c r="AN36" i="3"/>
  <c r="AL36" i="3"/>
  <c r="AJ36" i="3"/>
  <c r="AN35" i="3"/>
  <c r="AL35" i="3"/>
  <c r="AJ35" i="3"/>
  <c r="AP35" i="3" s="1"/>
  <c r="AV35" i="3" s="1"/>
  <c r="AW35" i="3" s="1"/>
  <c r="U35" i="3"/>
  <c r="S35" i="3"/>
  <c r="Q35" i="3"/>
  <c r="AU35" i="3" s="1"/>
  <c r="K35" i="3"/>
  <c r="AN34" i="3"/>
  <c r="AL34" i="3"/>
  <c r="AJ34" i="3"/>
  <c r="AN33" i="3"/>
  <c r="AL33" i="3"/>
  <c r="AJ33" i="3"/>
  <c r="AN32" i="3"/>
  <c r="AL32" i="3"/>
  <c r="AJ32" i="3"/>
  <c r="AN31" i="3"/>
  <c r="AL31" i="3"/>
  <c r="AJ31" i="3"/>
  <c r="AN30" i="3"/>
  <c r="AL30" i="3"/>
  <c r="AJ30" i="3"/>
  <c r="AN29" i="3"/>
  <c r="AL29" i="3"/>
  <c r="AJ29" i="3"/>
  <c r="U29" i="3"/>
  <c r="S29" i="3"/>
  <c r="Q29" i="3"/>
  <c r="AU29" i="3" s="1"/>
  <c r="AN28" i="3"/>
  <c r="AL28" i="3"/>
  <c r="AJ28" i="3"/>
  <c r="AN27" i="3"/>
  <c r="AL27" i="3"/>
  <c r="AJ27" i="3"/>
  <c r="AN26" i="3"/>
  <c r="AL26" i="3"/>
  <c r="AJ26" i="3"/>
  <c r="AN25" i="3"/>
  <c r="AL25" i="3"/>
  <c r="AJ25" i="3"/>
  <c r="AN24" i="3"/>
  <c r="AL24" i="3"/>
  <c r="AJ24" i="3"/>
  <c r="BA23" i="3"/>
  <c r="AX23" i="3"/>
  <c r="AU23" i="3"/>
  <c r="AN23" i="3"/>
  <c r="AL23" i="3"/>
  <c r="AJ23" i="3"/>
  <c r="AQ23" i="3" s="1"/>
  <c r="AY23" i="3" s="1"/>
  <c r="AZ23" i="3" s="1"/>
  <c r="AO22" i="3"/>
  <c r="AO21" i="3"/>
  <c r="AN18" i="3"/>
  <c r="AL18" i="3"/>
  <c r="AJ18" i="3"/>
  <c r="AN17" i="3"/>
  <c r="AL17" i="3"/>
  <c r="AJ17" i="3"/>
  <c r="U17" i="3"/>
  <c r="S17" i="3"/>
  <c r="Q17" i="3"/>
  <c r="AU17" i="3" s="1"/>
  <c r="K17" i="3"/>
  <c r="AN16" i="3"/>
  <c r="AL16" i="3"/>
  <c r="AJ16" i="3"/>
  <c r="AP16" i="3" s="1"/>
  <c r="AN15" i="3"/>
  <c r="AL15" i="3"/>
  <c r="AO15" i="3" s="1"/>
  <c r="AJ15" i="3"/>
  <c r="AQ15" i="3" s="1"/>
  <c r="AN14" i="3"/>
  <c r="AL14" i="3"/>
  <c r="AJ14" i="3"/>
  <c r="AQ14" i="3" s="1"/>
  <c r="AN13" i="3"/>
  <c r="AL13" i="3"/>
  <c r="AJ13" i="3"/>
  <c r="AQ13" i="3" s="1"/>
  <c r="AN12" i="3"/>
  <c r="AL12" i="3"/>
  <c r="AJ12" i="3"/>
  <c r="AQ12" i="3" s="1"/>
  <c r="AN11" i="3"/>
  <c r="AL11" i="3"/>
  <c r="AJ11" i="3"/>
  <c r="U11" i="3"/>
  <c r="S11" i="3"/>
  <c r="Q11" i="3"/>
  <c r="K11" i="3"/>
  <c r="BF2" i="3"/>
  <c r="B515" i="2"/>
  <c r="B498" i="2"/>
  <c r="B481" i="2"/>
  <c r="B464" i="2"/>
  <c r="B447" i="2"/>
  <c r="B430" i="2"/>
  <c r="B413" i="2"/>
  <c r="B396" i="2"/>
  <c r="B379" i="2"/>
  <c r="B362" i="2"/>
  <c r="B345" i="2"/>
  <c r="B328" i="2"/>
  <c r="B311" i="2"/>
  <c r="B294" i="2"/>
  <c r="B277" i="2"/>
  <c r="B260" i="2"/>
  <c r="B243" i="2"/>
  <c r="B226" i="2"/>
  <c r="B210" i="2"/>
  <c r="B193" i="2"/>
  <c r="B176" i="2"/>
  <c r="B159" i="2"/>
  <c r="B142" i="2"/>
  <c r="B125" i="2"/>
  <c r="B108" i="2"/>
  <c r="B91" i="2"/>
  <c r="B74" i="2"/>
  <c r="B57" i="2"/>
  <c r="B40" i="2"/>
  <c r="B22" i="2"/>
  <c r="G2" i="2"/>
  <c r="G1" i="2"/>
  <c r="S16" i="5" l="1"/>
  <c r="R16" i="5"/>
  <c r="S17" i="5"/>
  <c r="R17" i="5"/>
  <c r="S27" i="5"/>
  <c r="R27" i="5"/>
  <c r="S14" i="5"/>
  <c r="AO177" i="3"/>
  <c r="AO182" i="3"/>
  <c r="AO88" i="3"/>
  <c r="AQ130" i="3"/>
  <c r="AO16" i="3"/>
  <c r="AP38" i="3"/>
  <c r="AP86" i="3"/>
  <c r="AO190" i="3"/>
  <c r="AO122" i="3"/>
  <c r="AP11" i="3"/>
  <c r="AQ135" i="3"/>
  <c r="AQ104" i="3"/>
  <c r="AO94" i="3"/>
  <c r="W47" i="3"/>
  <c r="V47" i="3" s="1"/>
  <c r="X47" i="3" s="1"/>
  <c r="Y47" i="3" s="1"/>
  <c r="BA47" i="3" s="1"/>
  <c r="AO58" i="3"/>
  <c r="AO156" i="3"/>
  <c r="AO11" i="3"/>
  <c r="AO126" i="3"/>
  <c r="AO112" i="3"/>
  <c r="AO12" i="3"/>
  <c r="AP12" i="3" s="1"/>
  <c r="AQ173" i="3"/>
  <c r="AY173" i="3" s="1"/>
  <c r="AZ173" i="3" s="1"/>
  <c r="AO18" i="3"/>
  <c r="AQ18" i="3" s="1"/>
  <c r="AO27" i="3"/>
  <c r="AO38" i="3"/>
  <c r="AO96" i="3"/>
  <c r="AP118" i="3"/>
  <c r="AO164" i="3"/>
  <c r="AP45" i="3"/>
  <c r="AQ129" i="3"/>
  <c r="AO44" i="3"/>
  <c r="AQ56" i="3"/>
  <c r="AQ82" i="3"/>
  <c r="AO143" i="3"/>
  <c r="AQ30" i="3"/>
  <c r="AO51" i="3"/>
  <c r="AQ63" i="3"/>
  <c r="AO67" i="3"/>
  <c r="AO144" i="3"/>
  <c r="AQ100" i="3"/>
  <c r="AP151" i="3"/>
  <c r="AO176" i="3"/>
  <c r="AO181" i="3"/>
  <c r="AO186" i="3"/>
  <c r="AQ64" i="3"/>
  <c r="AP106" i="3"/>
  <c r="AQ116" i="3"/>
  <c r="AQ121" i="3"/>
  <c r="AQ147" i="3"/>
  <c r="AO79" i="3"/>
  <c r="AO84" i="3"/>
  <c r="AO89" i="3"/>
  <c r="AO125" i="3"/>
  <c r="AO188" i="3"/>
  <c r="AO167" i="3"/>
  <c r="AQ28" i="3"/>
  <c r="AQ60" i="3"/>
  <c r="AP164" i="3"/>
  <c r="AP82" i="3"/>
  <c r="AP95" i="3"/>
  <c r="AV95" i="3" s="1"/>
  <c r="AW95" i="3" s="1"/>
  <c r="BB95" i="3" s="1"/>
  <c r="AQ75" i="3"/>
  <c r="AP133" i="3"/>
  <c r="AO101" i="3"/>
  <c r="AP108" i="3"/>
  <c r="AO174" i="3"/>
  <c r="W29" i="3"/>
  <c r="V29" i="3" s="1"/>
  <c r="X29" i="3" s="1"/>
  <c r="Y29" i="3" s="1"/>
  <c r="BA29" i="3" s="1"/>
  <c r="AO40" i="3"/>
  <c r="AO49" i="3"/>
  <c r="AO150" i="3"/>
  <c r="W161" i="3"/>
  <c r="V161" i="3" s="1"/>
  <c r="X161" i="3" s="1"/>
  <c r="Y161" i="3" s="1"/>
  <c r="BA161" i="3" s="1"/>
  <c r="AQ51" i="3"/>
  <c r="AO131" i="3"/>
  <c r="AP93" i="3"/>
  <c r="AQ148" i="3"/>
  <c r="AO61" i="3"/>
  <c r="AO87" i="3"/>
  <c r="AO142" i="3"/>
  <c r="AO147" i="3"/>
  <c r="AP161" i="3"/>
  <c r="AV161" i="3" s="1"/>
  <c r="AW161" i="3" s="1"/>
  <c r="BB161" i="3" s="1"/>
  <c r="AO132" i="3"/>
  <c r="AO57" i="3"/>
  <c r="AP99" i="3"/>
  <c r="AQ102" i="3"/>
  <c r="AP137" i="3"/>
  <c r="AV137" i="3" s="1"/>
  <c r="AW137" i="3" s="1"/>
  <c r="BB137" i="3" s="1"/>
  <c r="AQ162" i="3"/>
  <c r="AP189" i="3"/>
  <c r="AQ93" i="3"/>
  <c r="AP148" i="3"/>
  <c r="AQ159" i="3"/>
  <c r="AO162" i="3"/>
  <c r="W17" i="3"/>
  <c r="AQ17" i="3" s="1"/>
  <c r="AQ36" i="3"/>
  <c r="AO63" i="3"/>
  <c r="AO73" i="3"/>
  <c r="AP94" i="3"/>
  <c r="AO103" i="3"/>
  <c r="AQ41" i="3"/>
  <c r="AY41" i="3" s="1"/>
  <c r="AZ41" i="3" s="1"/>
  <c r="W89" i="3"/>
  <c r="AX89" i="3" s="1"/>
  <c r="AP129" i="3"/>
  <c r="AQ140" i="3"/>
  <c r="AQ33" i="3"/>
  <c r="AO37" i="3"/>
  <c r="AO47" i="3"/>
  <c r="AO104" i="3"/>
  <c r="AO130" i="3"/>
  <c r="AP136" i="3"/>
  <c r="W125" i="3"/>
  <c r="V125" i="3" s="1"/>
  <c r="X125" i="3" s="1"/>
  <c r="Y125" i="3" s="1"/>
  <c r="BA125" i="3" s="1"/>
  <c r="AQ34" i="3"/>
  <c r="AO110" i="3"/>
  <c r="AP149" i="3"/>
  <c r="AV149" i="3" s="1"/>
  <c r="AW149" i="3" s="1"/>
  <c r="BB149" i="3" s="1"/>
  <c r="AP49" i="3"/>
  <c r="AO54" i="3"/>
  <c r="AO76" i="3"/>
  <c r="AO90" i="3"/>
  <c r="AO111" i="3"/>
  <c r="AQ122" i="3"/>
  <c r="AO170" i="3"/>
  <c r="AQ176" i="3"/>
  <c r="W35" i="3"/>
  <c r="AX35" i="3" s="1"/>
  <c r="AP25" i="3"/>
  <c r="AQ31" i="3"/>
  <c r="AQ115" i="3"/>
  <c r="AQ152" i="3"/>
  <c r="AP157" i="3"/>
  <c r="AP162" i="3"/>
  <c r="AQ49" i="3"/>
  <c r="AU11" i="3"/>
  <c r="AO30" i="3"/>
  <c r="AO46" i="3"/>
  <c r="AP52" i="3"/>
  <c r="AO100" i="3"/>
  <c r="AO114" i="3"/>
  <c r="AO151" i="3"/>
  <c r="AQ187" i="3"/>
  <c r="AO66" i="3"/>
  <c r="AO71" i="3"/>
  <c r="AO86" i="3"/>
  <c r="AO133" i="3"/>
  <c r="W143" i="3"/>
  <c r="V143" i="3" s="1"/>
  <c r="X143" i="3" s="1"/>
  <c r="Y143" i="3" s="1"/>
  <c r="BA143" i="3" s="1"/>
  <c r="AQ178" i="3"/>
  <c r="AP153" i="3"/>
  <c r="AO26" i="3"/>
  <c r="AO31" i="3"/>
  <c r="AQ68" i="3"/>
  <c r="AO82" i="3"/>
  <c r="AQ86" i="3"/>
  <c r="AO115" i="3"/>
  <c r="AQ184" i="3"/>
  <c r="AO95" i="3"/>
  <c r="W101" i="3"/>
  <c r="AX101" i="3" s="1"/>
  <c r="AO120" i="3"/>
  <c r="AO134" i="3"/>
  <c r="AO138" i="3"/>
  <c r="AO153" i="3"/>
  <c r="AO158" i="3"/>
  <c r="W173" i="3"/>
  <c r="AX173" i="3" s="1"/>
  <c r="AQ58" i="3"/>
  <c r="AQ118" i="3"/>
  <c r="AQ160" i="3"/>
  <c r="AP169" i="3"/>
  <c r="AO184" i="3"/>
  <c r="AQ69" i="3"/>
  <c r="AQ79" i="3"/>
  <c r="AO121" i="3"/>
  <c r="AQ141" i="3"/>
  <c r="W149" i="3"/>
  <c r="AX149" i="3" s="1"/>
  <c r="AO159" i="3"/>
  <c r="AO173" i="3"/>
  <c r="AQ42" i="3"/>
  <c r="AO48" i="3"/>
  <c r="AP64" i="3"/>
  <c r="AO69" i="3"/>
  <c r="AO78" i="3"/>
  <c r="AQ97" i="3"/>
  <c r="AP123" i="3"/>
  <c r="AQ127" i="3"/>
  <c r="AO140" i="3"/>
  <c r="AQ146" i="3"/>
  <c r="AP150" i="3"/>
  <c r="AP13" i="3"/>
  <c r="AP28" i="3"/>
  <c r="AO43" i="3"/>
  <c r="AO64" i="3"/>
  <c r="AP75" i="3"/>
  <c r="AO97" i="3"/>
  <c r="AO136" i="3"/>
  <c r="AO149" i="3"/>
  <c r="AO189" i="3"/>
  <c r="AO39" i="3"/>
  <c r="AO53" i="3"/>
  <c r="W59" i="3"/>
  <c r="AX59" i="3" s="1"/>
  <c r="AO74" i="3"/>
  <c r="AQ132" i="3"/>
  <c r="AP142" i="3"/>
  <c r="AO160" i="3"/>
  <c r="AO169" i="3"/>
  <c r="AP175" i="3"/>
  <c r="W185" i="3"/>
  <c r="V185" i="3" s="1"/>
  <c r="X185" i="3" s="1"/>
  <c r="Y185" i="3" s="1"/>
  <c r="BA185" i="3" s="1"/>
  <c r="AO107" i="3"/>
  <c r="W113" i="3"/>
  <c r="V113" i="3" s="1"/>
  <c r="X113" i="3" s="1"/>
  <c r="Y113" i="3" s="1"/>
  <c r="BA113" i="3" s="1"/>
  <c r="AO127" i="3"/>
  <c r="AO146" i="3"/>
  <c r="W155" i="3"/>
  <c r="V155" i="3" s="1"/>
  <c r="X155" i="3" s="1"/>
  <c r="Y155" i="3" s="1"/>
  <c r="BA155" i="3" s="1"/>
  <c r="AO179" i="3"/>
  <c r="W137" i="3"/>
  <c r="AX137" i="3" s="1"/>
  <c r="AO175" i="3"/>
  <c r="AO180" i="3"/>
  <c r="AO185" i="3"/>
  <c r="AO75" i="3"/>
  <c r="AQ166" i="3"/>
  <c r="AQ29" i="3"/>
  <c r="AY29" i="3" s="1"/>
  <c r="AZ29" i="3" s="1"/>
  <c r="AO45" i="3"/>
  <c r="AO50" i="3"/>
  <c r="AO55" i="3"/>
  <c r="AO65" i="3"/>
  <c r="W71" i="3"/>
  <c r="AX71" i="3" s="1"/>
  <c r="AO85" i="3"/>
  <c r="AQ89" i="3"/>
  <c r="AY89" i="3" s="1"/>
  <c r="AZ89" i="3" s="1"/>
  <c r="BB89" i="3" s="1"/>
  <c r="AO108" i="3"/>
  <c r="AO113" i="3"/>
  <c r="AO166" i="3"/>
  <c r="AO171" i="3"/>
  <c r="AP185" i="3"/>
  <c r="AV185" i="3" s="1"/>
  <c r="AW185" i="3" s="1"/>
  <c r="BB185" i="3" s="1"/>
  <c r="AQ54" i="3"/>
  <c r="AP33" i="3"/>
  <c r="AP73" i="3"/>
  <c r="AQ111" i="3"/>
  <c r="AO13" i="3"/>
  <c r="AO24" i="3"/>
  <c r="AO29" i="3"/>
  <c r="AP34" i="3"/>
  <c r="AO42" i="3"/>
  <c r="AP69" i="3"/>
  <c r="W77" i="3"/>
  <c r="AX77" i="3" s="1"/>
  <c r="AO98" i="3"/>
  <c r="AO102" i="3"/>
  <c r="AQ106" i="3"/>
  <c r="AP113" i="3"/>
  <c r="AV113" i="3" s="1"/>
  <c r="AW113" i="3" s="1"/>
  <c r="BB113" i="3" s="1"/>
  <c r="AP131" i="3"/>
  <c r="AV131" i="3" s="1"/>
  <c r="AW131" i="3" s="1"/>
  <c r="AO139" i="3"/>
  <c r="AO183" i="3"/>
  <c r="AP29" i="3"/>
  <c r="AV29" i="3" s="1"/>
  <c r="AW29" i="3" s="1"/>
  <c r="AO34" i="3"/>
  <c r="AQ38" i="3"/>
  <c r="AP42" i="3"/>
  <c r="AP63" i="3"/>
  <c r="AO68" i="3"/>
  <c r="AO118" i="3"/>
  <c r="AO129" i="3"/>
  <c r="AQ131" i="3"/>
  <c r="AY131" i="3" s="1"/>
  <c r="AZ131" i="3" s="1"/>
  <c r="AO148" i="3"/>
  <c r="AQ150" i="3"/>
  <c r="AQ158" i="3"/>
  <c r="AQ169" i="3"/>
  <c r="AO99" i="3"/>
  <c r="AP122" i="3"/>
  <c r="W179" i="3"/>
  <c r="AX179" i="3" s="1"/>
  <c r="AQ186" i="3"/>
  <c r="AO25" i="3"/>
  <c r="AO77" i="3"/>
  <c r="AO14" i="3"/>
  <c r="AO52" i="3"/>
  <c r="AO59" i="3"/>
  <c r="W107" i="3"/>
  <c r="V107" i="3" s="1"/>
  <c r="X107" i="3" s="1"/>
  <c r="Y107" i="3" s="1"/>
  <c r="BA107" i="3" s="1"/>
  <c r="AQ124" i="3"/>
  <c r="AX125" i="3"/>
  <c r="AQ133" i="3"/>
  <c r="AQ136" i="3"/>
  <c r="AP140" i="3"/>
  <c r="W167" i="3"/>
  <c r="V167" i="3" s="1"/>
  <c r="X167" i="3" s="1"/>
  <c r="Y167" i="3" s="1"/>
  <c r="BA167" i="3" s="1"/>
  <c r="AP180" i="3"/>
  <c r="AO187" i="3"/>
  <c r="AP111" i="3"/>
  <c r="AO123" i="3"/>
  <c r="AQ151" i="3"/>
  <c r="AO155" i="3"/>
  <c r="AO32" i="3"/>
  <c r="AO35" i="3"/>
  <c r="AQ52" i="3"/>
  <c r="W65" i="3"/>
  <c r="V65" i="3" s="1"/>
  <c r="X65" i="3" s="1"/>
  <c r="Y65" i="3" s="1"/>
  <c r="BA65" i="3" s="1"/>
  <c r="AO70" i="3"/>
  <c r="AO92" i="3"/>
  <c r="W119" i="3"/>
  <c r="AX119" i="3" s="1"/>
  <c r="AP132" i="3"/>
  <c r="AO141" i="3"/>
  <c r="AO152" i="3"/>
  <c r="AP155" i="3"/>
  <c r="AV155" i="3" s="1"/>
  <c r="AW155" i="3" s="1"/>
  <c r="BB155" i="3" s="1"/>
  <c r="AO163" i="3"/>
  <c r="AP160" i="3"/>
  <c r="AP100" i="3"/>
  <c r="W11" i="3"/>
  <c r="AP15" i="3"/>
  <c r="W41" i="3"/>
  <c r="AX41" i="3" s="1"/>
  <c r="AP56" i="3"/>
  <c r="AP62" i="3"/>
  <c r="AQ66" i="3"/>
  <c r="AQ94" i="3"/>
  <c r="AP115" i="3"/>
  <c r="AO124" i="3"/>
  <c r="AO145" i="3"/>
  <c r="AP152" i="3"/>
  <c r="AQ165" i="3"/>
  <c r="AO172" i="3"/>
  <c r="AO23" i="3"/>
  <c r="AP54" i="3"/>
  <c r="AP51" i="3"/>
  <c r="AP30" i="3"/>
  <c r="AQ55" i="3"/>
  <c r="AQ112" i="3"/>
  <c r="AP31" i="3"/>
  <c r="AP79" i="3"/>
  <c r="AP104" i="3"/>
  <c r="AP126" i="3"/>
  <c r="AQ167" i="3"/>
  <c r="AY167" i="3" s="1"/>
  <c r="AZ167" i="3" s="1"/>
  <c r="BB167" i="3" s="1"/>
  <c r="AO41" i="3"/>
  <c r="AO17" i="3"/>
  <c r="AP17" i="3" s="1"/>
  <c r="AQ105" i="3"/>
  <c r="AQ46" i="3"/>
  <c r="AO36" i="3"/>
  <c r="W53" i="3"/>
  <c r="V53" i="3" s="1"/>
  <c r="X53" i="3" s="1"/>
  <c r="Y53" i="3" s="1"/>
  <c r="BA53" i="3" s="1"/>
  <c r="AP58" i="3"/>
  <c r="AO93" i="3"/>
  <c r="AP117" i="3"/>
  <c r="AO119" i="3"/>
  <c r="AP124" i="3"/>
  <c r="AP128" i="3"/>
  <c r="W131" i="3"/>
  <c r="AO137" i="3"/>
  <c r="AP147" i="3"/>
  <c r="AQ154" i="3"/>
  <c r="AP156" i="3"/>
  <c r="AO116" i="3"/>
  <c r="AQ164" i="3"/>
  <c r="AO105" i="3"/>
  <c r="AQ108" i="3"/>
  <c r="AP116" i="3"/>
  <c r="AP53" i="3"/>
  <c r="AV53" i="3" s="1"/>
  <c r="AW53" i="3" s="1"/>
  <c r="BB53" i="3" s="1"/>
  <c r="AP97" i="3"/>
  <c r="AP105" i="3"/>
  <c r="AP127" i="3"/>
  <c r="AQ139" i="3"/>
  <c r="AQ153" i="3"/>
  <c r="AO161" i="3"/>
  <c r="AO165" i="3"/>
  <c r="AP168" i="3"/>
  <c r="AO33" i="3"/>
  <c r="BB41" i="3"/>
  <c r="AO81" i="3"/>
  <c r="AO109" i="3"/>
  <c r="AQ114" i="3"/>
  <c r="AO117" i="3"/>
  <c r="AP50" i="3"/>
  <c r="AO106" i="3"/>
  <c r="AO128" i="3"/>
  <c r="AO154" i="3"/>
  <c r="BB173" i="3"/>
  <c r="AO178" i="3"/>
  <c r="V89" i="3"/>
  <c r="X89" i="3" s="1"/>
  <c r="Y89" i="3" s="1"/>
  <c r="BA89" i="3" s="1"/>
  <c r="S13" i="5"/>
  <c r="L10" i="6"/>
  <c r="R13" i="5"/>
  <c r="AX155" i="3"/>
  <c r="E68" i="5"/>
  <c r="L11" i="4"/>
  <c r="M11" i="4" s="1"/>
  <c r="S37" i="5"/>
  <c r="R37" i="5"/>
  <c r="E67" i="5"/>
  <c r="L10" i="4"/>
  <c r="M10" i="4" s="1"/>
  <c r="S26" i="5"/>
  <c r="R26" i="5"/>
  <c r="S46" i="5"/>
  <c r="R46" i="5"/>
  <c r="L13" i="6"/>
  <c r="AP43" i="3"/>
  <c r="AQ45" i="3"/>
  <c r="AP72" i="3"/>
  <c r="AO91" i="3"/>
  <c r="AP112" i="3"/>
  <c r="AQ123" i="3"/>
  <c r="AP144" i="3"/>
  <c r="AQ157" i="3"/>
  <c r="AQ156" i="3"/>
  <c r="AP177" i="3"/>
  <c r="S47" i="5"/>
  <c r="R47" i="5"/>
  <c r="AQ172" i="3"/>
  <c r="AP172" i="3"/>
  <c r="AP26" i="3"/>
  <c r="AO56" i="3"/>
  <c r="AQ72" i="3"/>
  <c r="W83" i="3"/>
  <c r="W95" i="3"/>
  <c r="AQ144" i="3"/>
  <c r="AQ177" i="3"/>
  <c r="AQ189" i="3"/>
  <c r="S48" i="5"/>
  <c r="R48" i="5"/>
  <c r="AQ110" i="3"/>
  <c r="AQ109" i="3"/>
  <c r="AP109" i="3"/>
  <c r="AP171" i="3"/>
  <c r="J12" i="6"/>
  <c r="O12" i="6" s="1"/>
  <c r="F69" i="5"/>
  <c r="K12" i="6" s="1"/>
  <c r="AP134" i="3"/>
  <c r="AP166" i="3"/>
  <c r="AP184" i="3"/>
  <c r="E70" i="5"/>
  <c r="L13" i="4"/>
  <c r="M13" i="4" s="1"/>
  <c r="S28" i="5"/>
  <c r="R28" i="5"/>
  <c r="S49" i="5"/>
  <c r="AQ26" i="3"/>
  <c r="AQ61" i="3"/>
  <c r="AQ81" i="3"/>
  <c r="AP81" i="3"/>
  <c r="AQ99" i="3"/>
  <c r="AQ98" i="3"/>
  <c r="AP98" i="3"/>
  <c r="AQ134" i="3"/>
  <c r="E71" i="5"/>
  <c r="L14" i="4"/>
  <c r="M14" i="4" s="1"/>
  <c r="S15" i="5"/>
  <c r="R15" i="5"/>
  <c r="S50" i="5"/>
  <c r="R50" i="5"/>
  <c r="AQ78" i="3"/>
  <c r="AP78" i="3"/>
  <c r="AQ83" i="3"/>
  <c r="AY83" i="3" s="1"/>
  <c r="AZ83" i="3" s="1"/>
  <c r="AP83" i="3"/>
  <c r="AV83" i="3" s="1"/>
  <c r="AW83" i="3" s="1"/>
  <c r="AQ84" i="3"/>
  <c r="AP46" i="3"/>
  <c r="AO80" i="3"/>
  <c r="AO83" i="3"/>
  <c r="AO168" i="3"/>
  <c r="AQ180" i="3"/>
  <c r="R29" i="5"/>
  <c r="S51" i="5"/>
  <c r="R51" i="5"/>
  <c r="AP37" i="3"/>
  <c r="AO135" i="3"/>
  <c r="AP145" i="3"/>
  <c r="AO157" i="3"/>
  <c r="AP174" i="3"/>
  <c r="AQ182" i="3"/>
  <c r="AQ44" i="3"/>
  <c r="AP44" i="3"/>
  <c r="AQ174" i="3"/>
  <c r="L12" i="6"/>
  <c r="S35" i="5"/>
  <c r="R35" i="5"/>
  <c r="S57" i="5"/>
  <c r="R57" i="5"/>
  <c r="L14" i="6"/>
  <c r="AQ25" i="3"/>
  <c r="AP59" i="3"/>
  <c r="AV59" i="3" s="1"/>
  <c r="AW59" i="3" s="1"/>
  <c r="AQ80" i="3"/>
  <c r="AP77" i="3"/>
  <c r="AV77" i="3" s="1"/>
  <c r="AW77" i="3" s="1"/>
  <c r="AP121" i="3"/>
  <c r="AQ126" i="3"/>
  <c r="AP130" i="3"/>
  <c r="AP135" i="3"/>
  <c r="B67" i="5"/>
  <c r="C10" i="6"/>
  <c r="AQ65" i="3"/>
  <c r="AY65" i="3" s="1"/>
  <c r="AZ65" i="3" s="1"/>
  <c r="AP65" i="3"/>
  <c r="AV65" i="3" s="1"/>
  <c r="AW65" i="3" s="1"/>
  <c r="AP66" i="3"/>
  <c r="AP27" i="3"/>
  <c r="AP68" i="3"/>
  <c r="AQ107" i="3"/>
  <c r="AY107" i="3" s="1"/>
  <c r="AZ107" i="3" s="1"/>
  <c r="AP107" i="3"/>
  <c r="AV107" i="3" s="1"/>
  <c r="AW107" i="3" s="1"/>
  <c r="AP110" i="3"/>
  <c r="AP163" i="3"/>
  <c r="S36" i="5"/>
  <c r="R36" i="5"/>
  <c r="S58" i="5"/>
  <c r="R58" i="5"/>
  <c r="AQ92" i="3"/>
  <c r="AP92" i="3"/>
  <c r="AQ74" i="3"/>
  <c r="AP74" i="3"/>
  <c r="AP61" i="3"/>
  <c r="AQ35" i="3"/>
  <c r="AY35" i="3" s="1"/>
  <c r="AZ35" i="3" s="1"/>
  <c r="BB35" i="3" s="1"/>
  <c r="AP36" i="3"/>
  <c r="AQ16" i="3"/>
  <c r="AP39" i="3"/>
  <c r="AQ88" i="3"/>
  <c r="AQ87" i="3"/>
  <c r="AP87" i="3"/>
  <c r="AQ27" i="3"/>
  <c r="AQ32" i="3"/>
  <c r="AQ59" i="3"/>
  <c r="AY59" i="3" s="1"/>
  <c r="AZ59" i="3" s="1"/>
  <c r="AQ50" i="3"/>
  <c r="AP57" i="3"/>
  <c r="AQ62" i="3"/>
  <c r="AQ77" i="3"/>
  <c r="AY77" i="3" s="1"/>
  <c r="AZ77" i="3" s="1"/>
  <c r="AP18" i="3"/>
  <c r="AP24" i="3"/>
  <c r="AO28" i="3"/>
  <c r="AQ43" i="3"/>
  <c r="AQ57" i="3"/>
  <c r="AP143" i="3"/>
  <c r="AV143" i="3" s="1"/>
  <c r="AW143" i="3" s="1"/>
  <c r="BB143" i="3" s="1"/>
  <c r="AQ163" i="3"/>
  <c r="AP181" i="3"/>
  <c r="R59" i="5"/>
  <c r="S59" i="5"/>
  <c r="AQ91" i="3"/>
  <c r="AQ145" i="3"/>
  <c r="AQ24" i="3"/>
  <c r="AQ70" i="3"/>
  <c r="AP70" i="3"/>
  <c r="AP71" i="3"/>
  <c r="AV71" i="3" s="1"/>
  <c r="AW71" i="3" s="1"/>
  <c r="BB71" i="3" s="1"/>
  <c r="AP141" i="3"/>
  <c r="AP146" i="3"/>
  <c r="AQ181" i="3"/>
  <c r="AQ119" i="3"/>
  <c r="AY119" i="3" s="1"/>
  <c r="AZ119" i="3" s="1"/>
  <c r="AQ120" i="3"/>
  <c r="AP120" i="3"/>
  <c r="AP139" i="3"/>
  <c r="AQ138" i="3"/>
  <c r="AQ175" i="3"/>
  <c r="AQ183" i="3"/>
  <c r="AP183" i="3"/>
  <c r="C11" i="6"/>
  <c r="B68" i="5"/>
  <c r="S60" i="5"/>
  <c r="R60" i="5"/>
  <c r="AQ40" i="3"/>
  <c r="AP40" i="3"/>
  <c r="AQ48" i="3"/>
  <c r="AP48" i="3"/>
  <c r="AP91" i="3"/>
  <c r="AQ171" i="3"/>
  <c r="S18" i="5"/>
  <c r="R38" i="5"/>
  <c r="S61" i="5"/>
  <c r="R61" i="5"/>
  <c r="AQ85" i="3"/>
  <c r="AP85" i="3"/>
  <c r="AO60" i="3"/>
  <c r="AQ76" i="3"/>
  <c r="AP76" i="3"/>
  <c r="AP88" i="3"/>
  <c r="AQ96" i="3"/>
  <c r="AP96" i="3"/>
  <c r="AP119" i="3"/>
  <c r="AV119" i="3" s="1"/>
  <c r="AW119" i="3" s="1"/>
  <c r="AP182" i="3"/>
  <c r="S24" i="5"/>
  <c r="R24" i="5"/>
  <c r="L11" i="6"/>
  <c r="R39" i="5"/>
  <c r="S62" i="5"/>
  <c r="R62" i="5"/>
  <c r="AP138" i="3"/>
  <c r="AP178" i="3"/>
  <c r="AP179" i="3"/>
  <c r="AV179" i="3" s="1"/>
  <c r="AW179" i="3" s="1"/>
  <c r="AP188" i="3"/>
  <c r="L12" i="4"/>
  <c r="M12" i="4" s="1"/>
  <c r="S40" i="5"/>
  <c r="R40" i="5"/>
  <c r="AQ73" i="3"/>
  <c r="AP60" i="3"/>
  <c r="AQ67" i="3"/>
  <c r="AP67" i="3"/>
  <c r="AP84" i="3"/>
  <c r="AP90" i="3"/>
  <c r="AQ142" i="3"/>
  <c r="AP170" i="3"/>
  <c r="AQ179" i="3"/>
  <c r="AY179" i="3" s="1"/>
  <c r="AZ179" i="3" s="1"/>
  <c r="AQ188" i="3"/>
  <c r="B70" i="5"/>
  <c r="C13" i="6"/>
  <c r="R25" i="5"/>
  <c r="AP14" i="3"/>
  <c r="AQ103" i="3"/>
  <c r="AP103" i="3"/>
  <c r="AP102" i="3"/>
  <c r="AQ39" i="3"/>
  <c r="AP47" i="3"/>
  <c r="AV47" i="3" s="1"/>
  <c r="AW47" i="3" s="1"/>
  <c r="AP23" i="3"/>
  <c r="AV23" i="3" s="1"/>
  <c r="AW23" i="3" s="1"/>
  <c r="BB23" i="3" s="1"/>
  <c r="AP32" i="3"/>
  <c r="AQ37" i="3"/>
  <c r="AQ47" i="3"/>
  <c r="AY47" i="3" s="1"/>
  <c r="AZ47" i="3" s="1"/>
  <c r="AP55" i="3"/>
  <c r="AP80" i="3"/>
  <c r="AQ90" i="3"/>
  <c r="AP125" i="3"/>
  <c r="AV125" i="3" s="1"/>
  <c r="AW125" i="3" s="1"/>
  <c r="BB125" i="3" s="1"/>
  <c r="AQ128" i="3"/>
  <c r="AP159" i="3"/>
  <c r="AQ170" i="3"/>
  <c r="AQ190" i="3"/>
  <c r="AP190" i="3"/>
  <c r="AP186" i="3"/>
  <c r="AQ168" i="3"/>
  <c r="AP101" i="3"/>
  <c r="AV101" i="3" s="1"/>
  <c r="AW101" i="3" s="1"/>
  <c r="BB101" i="3" s="1"/>
  <c r="AP114" i="3"/>
  <c r="C12" i="6"/>
  <c r="AP154" i="3"/>
  <c r="AP165" i="3"/>
  <c r="AP176" i="3"/>
  <c r="AP187" i="3"/>
  <c r="B71" i="5"/>
  <c r="AX167" i="3" l="1"/>
  <c r="V17" i="3"/>
  <c r="X17" i="3" s="1"/>
  <c r="Y17" i="3" s="1"/>
  <c r="BA17" i="3" s="1"/>
  <c r="AX47" i="3"/>
  <c r="AX29" i="3"/>
  <c r="AX113" i="3"/>
  <c r="V173" i="3"/>
  <c r="X173" i="3" s="1"/>
  <c r="Y173" i="3" s="1"/>
  <c r="BA173" i="3" s="1"/>
  <c r="V77" i="3"/>
  <c r="X77" i="3" s="1"/>
  <c r="Y77" i="3" s="1"/>
  <c r="BA77" i="3" s="1"/>
  <c r="V137" i="3"/>
  <c r="X137" i="3" s="1"/>
  <c r="Y137" i="3" s="1"/>
  <c r="BA137" i="3" s="1"/>
  <c r="AQ11" i="3"/>
  <c r="AY11" i="3" s="1"/>
  <c r="AZ11" i="3" s="1"/>
  <c r="V35" i="3"/>
  <c r="X35" i="3" s="1"/>
  <c r="Y35" i="3" s="1"/>
  <c r="BA35" i="3" s="1"/>
  <c r="AY17" i="3"/>
  <c r="AZ17" i="3" s="1"/>
  <c r="V179" i="3"/>
  <c r="X179" i="3" s="1"/>
  <c r="Y179" i="3" s="1"/>
  <c r="BA179" i="3" s="1"/>
  <c r="AX107" i="3"/>
  <c r="BB29" i="3"/>
  <c r="AX17" i="3"/>
  <c r="V71" i="3"/>
  <c r="X71" i="3" s="1"/>
  <c r="Y71" i="3" s="1"/>
  <c r="BA71" i="3" s="1"/>
  <c r="AX143" i="3"/>
  <c r="AX11" i="3"/>
  <c r="V149" i="3"/>
  <c r="X149" i="3" s="1"/>
  <c r="Y149" i="3" s="1"/>
  <c r="BA149" i="3" s="1"/>
  <c r="AX161" i="3"/>
  <c r="V101" i="3"/>
  <c r="X101" i="3" s="1"/>
  <c r="Y101" i="3" s="1"/>
  <c r="BA101" i="3" s="1"/>
  <c r="AX65" i="3"/>
  <c r="V11" i="3"/>
  <c r="X11" i="3" s="1"/>
  <c r="Y11" i="3" s="1"/>
  <c r="BA11" i="3" s="1"/>
  <c r="AV17" i="3"/>
  <c r="AW17" i="3" s="1"/>
  <c r="V59" i="3"/>
  <c r="X59" i="3" s="1"/>
  <c r="Y59" i="3" s="1"/>
  <c r="BA59" i="3" s="1"/>
  <c r="BB47" i="3"/>
  <c r="AX53" i="3"/>
  <c r="AX185" i="3"/>
  <c r="BB107" i="3"/>
  <c r="V119" i="3"/>
  <c r="X119" i="3" s="1"/>
  <c r="Y119" i="3" s="1"/>
  <c r="BA119" i="3" s="1"/>
  <c r="BB59" i="3"/>
  <c r="V131" i="3"/>
  <c r="X131" i="3" s="1"/>
  <c r="Y131" i="3" s="1"/>
  <c r="BA131" i="3" s="1"/>
  <c r="AX131" i="3"/>
  <c r="AV11" i="3"/>
  <c r="AW11" i="3" s="1"/>
  <c r="V41" i="3"/>
  <c r="X41" i="3" s="1"/>
  <c r="Y41" i="3" s="1"/>
  <c r="BA41" i="3" s="1"/>
  <c r="BB131" i="3"/>
  <c r="BB179" i="3"/>
  <c r="J10" i="6"/>
  <c r="O10" i="6" s="1"/>
  <c r="F67" i="5"/>
  <c r="K10" i="6" s="1"/>
  <c r="BB77" i="3"/>
  <c r="T13" i="5"/>
  <c r="U13" i="5" s="1"/>
  <c r="G67" i="5" s="1"/>
  <c r="T24" i="5"/>
  <c r="U24" i="5" s="1"/>
  <c r="G68" i="5" s="1"/>
  <c r="J14" i="6"/>
  <c r="O14" i="6" s="1"/>
  <c r="F71" i="5"/>
  <c r="K14" i="6" s="1"/>
  <c r="BB119" i="3"/>
  <c r="T57" i="5"/>
  <c r="U57" i="5" s="1"/>
  <c r="G71" i="5" s="1"/>
  <c r="T35" i="5"/>
  <c r="U35" i="5" s="1"/>
  <c r="G69" i="5" s="1"/>
  <c r="BB83" i="3"/>
  <c r="AX95" i="3"/>
  <c r="V95" i="3"/>
  <c r="X95" i="3" s="1"/>
  <c r="Y95" i="3" s="1"/>
  <c r="BA95" i="3" s="1"/>
  <c r="V83" i="3"/>
  <c r="X83" i="3" s="1"/>
  <c r="Y83" i="3" s="1"/>
  <c r="BA83" i="3" s="1"/>
  <c r="AX83" i="3"/>
  <c r="BB65" i="3"/>
  <c r="J13" i="6"/>
  <c r="O13" i="6" s="1"/>
  <c r="F70" i="5"/>
  <c r="K13" i="6" s="1"/>
  <c r="T46" i="5"/>
  <c r="U46" i="5" s="1"/>
  <c r="G70" i="5" s="1"/>
  <c r="F68" i="5"/>
  <c r="K11" i="6" s="1"/>
  <c r="J11" i="6"/>
  <c r="O11" i="6" s="1"/>
  <c r="BB17" i="3" l="1"/>
  <c r="BB11" i="3"/>
  <c r="K70" i="5"/>
  <c r="J70" i="5"/>
  <c r="N13" i="6" s="1"/>
  <c r="M13" i="6"/>
  <c r="I70" i="5"/>
  <c r="P13" i="6" s="1"/>
  <c r="M10" i="6"/>
  <c r="K67" i="5"/>
  <c r="J67" i="5"/>
  <c r="N10" i="6" s="1"/>
  <c r="I67" i="5"/>
  <c r="P10" i="6" s="1"/>
  <c r="M12" i="6"/>
  <c r="K69" i="5"/>
  <c r="J69" i="5"/>
  <c r="N12" i="6" s="1"/>
  <c r="I69" i="5"/>
  <c r="P12" i="6" s="1"/>
  <c r="M14" i="6"/>
  <c r="K71" i="5"/>
  <c r="J71" i="5"/>
  <c r="N14" i="6" s="1"/>
  <c r="I71" i="5"/>
  <c r="P14" i="6" s="1"/>
  <c r="K68" i="5"/>
  <c r="J68" i="5"/>
  <c r="N11" i="6" s="1"/>
  <c r="I68" i="5"/>
  <c r="P11" i="6" s="1"/>
  <c r="M11" i="6"/>
</calcChain>
</file>

<file path=xl/comments1.xml><?xml version="1.0" encoding="utf-8"?>
<comments xmlns="http://schemas.openxmlformats.org/spreadsheetml/2006/main">
  <authors>
    <author/>
  </authors>
  <commentList>
    <comment ref="B50" authorId="0" shapeId="0">
      <text>
        <r>
          <rPr>
            <sz val="11"/>
            <color theme="1"/>
            <rFont val="Calibri"/>
            <family val="2"/>
            <scheme val="minor"/>
          </rPr>
          <t>======
ID#AAABb-aWgDU
Natalia Irina Vanegas Pinzón    (2025-01-22 20:58:44)
Relacione  ORFEO Radicado y los cambios realizados de cada edición</t>
        </r>
      </text>
    </comment>
  </commentList>
</comments>
</file>

<file path=xl/comments2.xml><?xml version="1.0" encoding="utf-8"?>
<comments xmlns="http://schemas.openxmlformats.org/spreadsheetml/2006/main">
  <authors>
    <author/>
    <author>Alejandra</author>
  </authors>
  <commentList>
    <comment ref="A8" authorId="0" shapeId="0">
      <text>
        <r>
          <rPr>
            <sz val="11"/>
            <color theme="1"/>
            <rFont val="Calibri"/>
            <family val="2"/>
            <scheme val="minor"/>
          </rPr>
          <t>======
ID#AAABb-aWgEU
Natalia Irina Vanegas Pinzón    (2025-01-22 20:58:44)
Escriba el nombre del proceso sobre el cual se realizará la gestión del riesgo.</t>
        </r>
      </text>
    </comment>
    <comment ref="B8" authorId="0" shapeId="0">
      <text>
        <r>
          <rPr>
            <sz val="11"/>
            <color theme="1"/>
            <rFont val="Calibri"/>
            <family val="2"/>
            <scheme val="minor"/>
          </rPr>
          <t>======
ID#AAABb-aWgDI
Natalia Irina Vanegas Pinzón    (2025-01-22 20:58:44)
Indique el objetivo estratégico al cual se va a identificar el riesgo y/o al que se asocian los riesgos del proceso.</t>
        </r>
      </text>
    </comment>
    <comment ref="C8" authorId="0" shapeId="0">
      <text>
        <r>
          <rPr>
            <sz val="11"/>
            <color theme="1"/>
            <rFont val="Calibri"/>
            <family val="2"/>
            <scheme val="minor"/>
          </rPr>
          <t>======
ID#AAABb-aWgBk
Natalia Irina Vanegas Pinzón    (2025-01-22 20:58:44)
Escriba el objetivo del proceso</t>
        </r>
      </text>
    </comment>
    <comment ref="I10" authorId="0" shapeId="0">
      <text>
        <r>
          <rPr>
            <sz val="11"/>
            <color theme="1"/>
            <rFont val="Calibri"/>
            <family val="2"/>
            <scheme val="minor"/>
          </rPr>
          <t>======
ID#AAABb-aWgEM
Natalia Irina Vanegas Pinzón    (2025-01-22 20:58:44)
Ir a hoja Árbol_G para generar la descripción del riesgo</t>
        </r>
      </text>
    </comment>
    <comment ref="L10" authorId="0" shapeId="0">
      <text>
        <r>
          <rPr>
            <sz val="11"/>
            <color theme="1"/>
            <rFont val="Calibri"/>
            <family val="2"/>
            <scheme val="minor"/>
          </rPr>
          <t>======
ID#AAABb-aWgC8
Natalia Irina Vanegas Pinzón    (2025-01-22 20:58:44)
Máximo 3</t>
        </r>
      </text>
    </comment>
    <comment ref="M10" authorId="0" shapeId="0">
      <text>
        <r>
          <rPr>
            <sz val="11"/>
            <color theme="1"/>
            <rFont val="Calibri"/>
            <family val="2"/>
            <scheme val="minor"/>
          </rPr>
          <t>======
ID#AAABb-aWgFI
Natalia Irina Vanegas Pinzón    (2025-01-22 20:58:44)
Máximo 3</t>
        </r>
      </text>
    </comment>
    <comment ref="P10" authorId="0" shapeId="0">
      <text>
        <r>
          <rPr>
            <sz val="11"/>
            <color theme="1"/>
            <rFont val="Calibri"/>
            <family val="2"/>
            <scheme val="minor"/>
          </rPr>
          <t>======
ID#AAABb-aWgBs
LUZMA    (2025-01-22 20:58:44)
Muy Baja: La actividad/producto/activo que conlleva el riesgo se ejecuta/genera como máximos 2 veces por año. 20%
Baja: La actividad/producto/activo que conlleva el riesgo se ejecuta/genera de 3 a 24 veces por año. 40%
Media: La actividad/producto/activo que conlleva el riesgo se ejecuta/genera de 24 a 500 veces por año. 60%
Alta: La actividad/producto/activo que conlleva el riesgo se ejecuta/genera mínimo 500 veces al año y máximo 5000 veces por año. 80%
Muy Alta: La actividad/producto/activo que conlleva el riesgo se ejecuta/genera más de 5000 veces por año. 100%</t>
        </r>
      </text>
    </comment>
    <comment ref="R10" authorId="0" shapeId="0">
      <text>
        <r>
          <rPr>
            <sz val="11"/>
            <color theme="1"/>
            <rFont val="Calibri"/>
            <family val="2"/>
            <scheme val="minor"/>
          </rPr>
          <t>======
ID#AAABb-aWgCA
Natalia Irina Vanegas Pinzón    (2025-01-22 20:58:44)
Leve: Afectación menor a 100 SMLMV  20%
Menor: Entre 100 y 500 SMLMV  40%
Moderado: Entre 500 y 1000 SMLMV  60%
Mayor: Entre 1000 y 5000 SMLMV  80%
Catastrófico: Mayor a 5000 SMLMV  100%</t>
        </r>
      </text>
    </comment>
    <comment ref="T10" authorId="0" shapeId="0">
      <text>
        <r>
          <rPr>
            <sz val="11"/>
            <color theme="1"/>
            <rFont val="Calibri"/>
            <family val="2"/>
            <scheme val="minor"/>
          </rPr>
          <t>======
ID#AAABb-aWgBw
LUZMA    (2025-01-22 20:58:44)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t>
        </r>
      </text>
    </comment>
    <comment ref="AA10" authorId="1" shapeId="0">
      <text>
        <r>
          <rPr>
            <sz val="10"/>
            <color indexed="81"/>
            <rFont val="Tahoma"/>
            <family val="2"/>
          </rPr>
          <t>Identificar el cargo del servidor que ejecuta el control, en caso de que sean controles automáticos se identificará el sistema que realiza la actividad.</t>
        </r>
      </text>
    </comment>
    <comment ref="AB10" authorId="1" shapeId="0">
      <text>
        <r>
          <rPr>
            <sz val="10"/>
            <color indexed="81"/>
            <rFont val="Tahoma"/>
            <family val="2"/>
          </rPr>
          <t>Se refiere a la frecuencia con la que se lleva a cabo una actividad de control para asegurar que un riesgo se mantenga dentro de los niveles aceptables</t>
        </r>
      </text>
    </comment>
    <comment ref="AC10" authorId="1" shapeId="0">
      <text>
        <r>
          <rPr>
            <sz val="10"/>
            <color indexed="81"/>
            <rFont val="Tahoma"/>
            <family val="2"/>
          </rPr>
          <t>Declaración clara del objetivo del control, es decir, qué se busca asegurar o verificar.</t>
        </r>
      </text>
    </comment>
    <comment ref="AD10" authorId="1" shapeId="0">
      <text>
        <r>
          <rPr>
            <sz val="10"/>
            <color indexed="81"/>
            <rFont val="Tahoma"/>
            <family val="2"/>
          </rPr>
          <t>Se establecen los pasos detallados o el procedimiento que se debe seguir "Descripción de su ejecución"</t>
        </r>
      </text>
    </comment>
    <comment ref="AE10" authorId="1" shapeId="0">
      <text>
        <r>
          <rPr>
            <sz val="10"/>
            <color indexed="81"/>
            <rFont val="Tahoma"/>
            <family val="2"/>
          </rPr>
          <t>Se refiere a cuando no se cumple el control y se hace una corrección o se genera un plan B.
Es una alerta que permite al proceso identificar y corregir fallas en sus controles.</t>
        </r>
      </text>
    </comment>
    <comment ref="AF10" authorId="1" shapeId="0">
      <text>
        <r>
          <rPr>
            <sz val="10"/>
            <color indexed="81"/>
            <rFont val="Tahoma"/>
            <family val="2"/>
          </rPr>
          <t>Prueba o el registro que se generará a partir de la ejecución del control. Importante esta evidencia debe ser produto del control y la que se reporte en el sguimiento de controles</t>
        </r>
      </text>
    </comment>
    <comment ref="AG10" authorId="0" shapeId="0">
      <text>
        <r>
          <rPr>
            <sz val="11"/>
            <color theme="1"/>
            <rFont val="Calibri"/>
            <family val="2"/>
            <scheme val="minor"/>
          </rPr>
          <t>======
ID#AAABb-aWgDc
Natalia Irina Vanegas Pinzón    (2025-01-22 20:58:44)
Responsable: Nombre del cargo o área responsable de ejecutar el control, en caso de que sean controles automáticos se identificará el sistema que realiza la actividad.
Periodicidad: Frecuencia con la que se realizará el control, por ejemplo, mensual, trimestral, anual
Propósito: Objetivo principal del control, es decir, qué se busca asegurar o verificar.
Cómo se  realiza el control: Descripción de su ejecución.
Procedimiento: (opcional) Se puede mencionar el procedimiento que describe de forma detallada de los pasos a seguir para ejecutar el control, incluyendo cualquier herramienta o sistema utilizado, para estipular 
Tratamiento de observaciones: Proceso a seguir para documentar, analizar y corregir cualquier desviación o no conformidad identificada durante el control]
Evidencia: Tipo de documentación o registro que se generará como prueba de la ejecución del control. Importante esta evidencia debe ser produto del control y la que se reporte en el sguimiento de controles</t>
        </r>
      </text>
    </comment>
    <comment ref="AI10" authorId="0" shapeId="0">
      <text>
        <r>
          <rPr>
            <sz val="11"/>
            <color theme="1"/>
            <rFont val="Calibri"/>
            <family val="2"/>
            <scheme val="minor"/>
          </rPr>
          <t>======
ID#AAABb-aWgD4
Alejandra    (2025-01-22 20:58:44)
Procedimiento o acto administrativo</t>
        </r>
      </text>
    </comment>
    <comment ref="AK10" authorId="0" shapeId="0">
      <text>
        <r>
          <rPr>
            <sz val="11"/>
            <color theme="1"/>
            <rFont val="Calibri"/>
            <family val="2"/>
            <scheme val="minor"/>
          </rPr>
          <t>======
ID#AAABb-aWgCs
Natalia Irina Vanegas Pinzón    (2025-01-22 20:58:44)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t>
        </r>
      </text>
    </comment>
    <comment ref="AM10" authorId="0" shapeId="0">
      <text>
        <r>
          <rPr>
            <sz val="11"/>
            <color theme="1"/>
            <rFont val="Calibri"/>
            <family val="2"/>
            <scheme val="minor"/>
          </rPr>
          <t>======
ID#AAABb-aWgEI
Natalia Irina Vanegas Pinzón    (2025-01-22 20:58:44)
Automático: Ejecutado por un sistema
Manual: Ejecutado por personas</t>
        </r>
      </text>
    </comment>
    <comment ref="AR10" authorId="0" shapeId="0">
      <text>
        <r>
          <rPr>
            <sz val="11"/>
            <color theme="1"/>
            <rFont val="Calibri"/>
            <family val="2"/>
            <scheme val="minor"/>
          </rPr>
          <t>======
ID#AAABb-aWgFA
Natalia Irina Vanegas Pinzón    (2025-01-22 20:58:44)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t>
        </r>
      </text>
    </comment>
    <comment ref="AS10" authorId="0" shapeId="0">
      <text>
        <r>
          <rPr>
            <sz val="11"/>
            <color theme="1"/>
            <rFont val="Calibri"/>
            <family val="2"/>
            <scheme val="minor"/>
          </rPr>
          <t>======
ID#AAABb-aWgB0
Natalia Irina Vanegas Pinzón    (2025-01-22 20:58:44)
Continua: El control se aplica siempre que se realiza la actividad que conlleva el riesgo.
Aleatoria: El control se aplica  aleatoriamente a la actividad que conlleva el riesgo.
(Según la metodología del DAFP)</t>
        </r>
      </text>
    </comment>
    <comment ref="AT10" authorId="0" shapeId="0">
      <text>
        <r>
          <rPr>
            <sz val="11"/>
            <color theme="1"/>
            <rFont val="Calibri"/>
            <family val="2"/>
            <scheme val="minor"/>
          </rPr>
          <t>======
ID#AAABb-aWgD8
Natalia Irina Vanegas Pinzón    (2025-01-22 20:58:44)
Con registro: El control deja un registro permite evidencia la ejecución del control.
Sin registro: El control no deja registro de la ejecución del control. 
(Según la metodología del DAFP)</t>
        </r>
      </text>
    </comment>
    <comment ref="BC10" authorId="0" shapeId="0">
      <text>
        <r>
          <rPr>
            <sz val="11"/>
            <color theme="1"/>
            <rFont val="Calibri"/>
            <family val="2"/>
            <scheme val="minor"/>
          </rPr>
          <t>======
ID#AAABb-aWgEc
Reducir    (2025-01-22 20:58:44)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t>
        </r>
      </text>
    </comment>
    <comment ref="BD10" authorId="0" shapeId="0">
      <text>
        <r>
          <rPr>
            <sz val="11"/>
            <color theme="1"/>
            <rFont val="Calibri"/>
            <family val="2"/>
            <scheme val="minor"/>
          </rPr>
          <t>======
ID#AAABb-aWgEk
Alejandra    (2025-01-22 20:58:44)
son actividades que fortalecen los controles existentes o crean nuevoos controles</t>
        </r>
      </text>
    </comment>
    <comment ref="BG10" authorId="0" shapeId="0">
      <text>
        <r>
          <rPr>
            <sz val="11"/>
            <color theme="1"/>
            <rFont val="Calibri"/>
            <family val="2"/>
            <scheme val="minor"/>
          </rPr>
          <t>======
ID#AAABb-aWgEA
Alejandra    (2025-01-22 20:58:44)
No puede exceder el 30 de noviembre de la vigencia respectiva</t>
        </r>
      </text>
    </comment>
  </commentList>
</comments>
</file>

<file path=xl/comments3.xml><?xml version="1.0" encoding="utf-8"?>
<comments xmlns="http://schemas.openxmlformats.org/spreadsheetml/2006/main">
  <authors>
    <author/>
  </authors>
  <commentList>
    <comment ref="G9" authorId="0" shapeId="0">
      <text>
        <r>
          <rPr>
            <sz val="11"/>
            <color theme="1"/>
            <rFont val="Calibri"/>
            <family val="2"/>
            <scheme val="minor"/>
          </rPr>
          <t>======
ID#AAABb-aWgEY
Astrid Cecilia Sarmiento Rincon    (2025-01-22 20:58:44)
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9" authorId="0" shapeId="0">
      <text>
        <r>
          <rPr>
            <sz val="11"/>
            <color theme="1"/>
            <rFont val="Calibri"/>
            <family val="2"/>
            <scheme val="minor"/>
          </rPr>
          <t>======
ID#AAABb-aWgEo
Nota    (2025-01-22 20:58:44)
Identifique máximo 3 causas</t>
        </r>
      </text>
    </comment>
    <comment ref="I9" authorId="0" shapeId="0">
      <text>
        <r>
          <rPr>
            <sz val="11"/>
            <color theme="1"/>
            <rFont val="Calibri"/>
            <family val="2"/>
            <scheme val="minor"/>
          </rPr>
          <t>======
ID#AAABb-aWgEg
Nota    (2025-01-22 20:58:44)
Los efectos o situaciones resultantes de la materialización del riesgo que impactan en el objetivo, la entidad, sus grupos de valor y demás partes interesadas
Máximo 3 consecuencias.</t>
        </r>
      </text>
    </comment>
  </commentList>
</comments>
</file>

<file path=xl/comments4.xml><?xml version="1.0" encoding="utf-8"?>
<comments xmlns="http://schemas.openxmlformats.org/spreadsheetml/2006/main">
  <authors>
    <author/>
  </authors>
  <commentList>
    <comment ref="G11" authorId="0" shapeId="0">
      <text>
        <r>
          <rPr>
            <sz val="11"/>
            <color theme="1"/>
            <rFont val="Calibri"/>
            <family val="2"/>
            <scheme val="minor"/>
          </rPr>
          <t>======
ID#AAABb-aWgBo
Natalia Irina Vanegas Pinzón    (2025-01-22 20:58:44)
Ejemplo: * El profesional de contratación.
* El auxiliar de cartera.
* El coordinador de operaciones.
* La coordinadora de nómina.
* El sistema SAP.
* El aplicativo de nómina.
* El aplicativo de contratación.
* El aplicativo de activos fijos.</t>
        </r>
      </text>
    </comment>
    <comment ref="I11" authorId="0" shapeId="0">
      <text>
        <r>
          <rPr>
            <sz val="11"/>
            <color theme="1"/>
            <rFont val="Calibri"/>
            <family val="2"/>
            <scheme val="minor"/>
          </rPr>
          <t>======
ID#AAABb-aWgEw
Ejemplo    (2025-01-22 20:58:44)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1" authorId="0" shapeId="0">
      <text>
        <r>
          <rPr>
            <sz val="11"/>
            <color theme="1"/>
            <rFont val="Calibri"/>
            <family val="2"/>
            <scheme val="minor"/>
          </rPr>
          <t>======
ID#AAABb-aWgFU
Ejemplo    (2025-01-22 20:58:44)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1" authorId="0" shapeId="0">
      <text>
        <r>
          <rPr>
            <sz val="11"/>
            <color theme="1"/>
            <rFont val="Calibri"/>
            <family val="2"/>
            <scheme val="minor"/>
          </rPr>
          <t>======
ID#AAABb-aWgEQ
Ejemplo    (2025-01-22 20:58:44)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1" authorId="0" shapeId="0">
      <text>
        <r>
          <rPr>
            <sz val="11"/>
            <color theme="1"/>
            <rFont val="Calibri"/>
            <family val="2"/>
            <scheme val="minor"/>
          </rPr>
          <t>======
ID#AAABb-aWgE8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1" authorId="0" shapeId="0">
      <text>
        <r>
          <rPr>
            <sz val="11"/>
            <color theme="1"/>
            <rFont val="Calibri"/>
            <family val="2"/>
            <scheme val="minor"/>
          </rPr>
          <t>======
ID#AAABb-aWgDA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2" authorId="0" shapeId="0">
      <text>
        <r>
          <rPr>
            <sz val="11"/>
            <color theme="1"/>
            <rFont val="Calibri"/>
            <family val="2"/>
            <scheme val="minor"/>
          </rPr>
          <t>======
ID#AAABb-aWgDE
La descripción debe incorporar los criterios de evaluación del control    (2025-01-22 20:58:44)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2" authorId="0" shapeId="0">
      <text>
        <r>
          <rPr>
            <sz val="11"/>
            <color theme="1"/>
            <rFont val="Calibri"/>
            <family val="2"/>
            <scheme val="minor"/>
          </rPr>
          <t>======
ID#AAABb-aWgCQ
Natalia Irina Vanegas Pinzón    (2025-01-22 20:58:44)
Ejemplo: * El profesional de contratación.
* El auxiliar de cartera.
* El coordinador de operaciones.
* La coordinadora de nómina.
* El sistema SAP.
* El aplicativo de nómina.
* El aplicativo de contratación.
* El aplicativo de activos fijos.</t>
        </r>
      </text>
    </comment>
    <comment ref="I22" authorId="0" shapeId="0">
      <text>
        <r>
          <rPr>
            <sz val="11"/>
            <color theme="1"/>
            <rFont val="Calibri"/>
            <family val="2"/>
            <scheme val="minor"/>
          </rPr>
          <t>======
ID#AAABb-aWgD0
Ejemplo    (2025-01-22 20:58:44)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2" authorId="0" shapeId="0">
      <text>
        <r>
          <rPr>
            <sz val="11"/>
            <color theme="1"/>
            <rFont val="Calibri"/>
            <family val="2"/>
            <scheme val="minor"/>
          </rPr>
          <t>======
ID#AAABb-aWgCE
Ejemplo    (2025-01-22 20:58:44)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2" authorId="0" shapeId="0">
      <text>
        <r>
          <rPr>
            <sz val="11"/>
            <color theme="1"/>
            <rFont val="Calibri"/>
            <family val="2"/>
            <scheme val="minor"/>
          </rPr>
          <t>======
ID#AAABb-aWgE0
Ejemplo    (2025-01-22 20:58:44)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2" authorId="0" shapeId="0">
      <text>
        <r>
          <rPr>
            <sz val="11"/>
            <color theme="1"/>
            <rFont val="Calibri"/>
            <family val="2"/>
            <scheme val="minor"/>
          </rPr>
          <t>======
ID#AAABb-aWgCw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2" authorId="0" shapeId="0">
      <text>
        <r>
          <rPr>
            <sz val="11"/>
            <color theme="1"/>
            <rFont val="Calibri"/>
            <family val="2"/>
            <scheme val="minor"/>
          </rPr>
          <t>======
ID#AAABb-aWgFQ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sz val="11"/>
            <color theme="1"/>
            <rFont val="Calibri"/>
            <family val="2"/>
            <scheme val="minor"/>
          </rPr>
          <t>======
ID#AAABb-aWgBg
La descripción debe incorporar los criterios de evaluación del control    (2025-01-22 20:58:44)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3" authorId="0" shapeId="0">
      <text>
        <r>
          <rPr>
            <sz val="11"/>
            <color theme="1"/>
            <rFont val="Calibri"/>
            <family val="2"/>
            <scheme val="minor"/>
          </rPr>
          <t>======
ID#AAABb-aWgCI
Natalia Irina Vanegas Pinzón    (2025-01-22 20:58:44)
Ejemplo: * El profesional de contratación.
* El auxiliar de cartera.
* El coordinador de operaciones.
* La coordinadora de nómina.
* El sistema SAP.
* El aplicativo de nómina.
* El aplicativo de contratación.
* El aplicativo de activos fijos.</t>
        </r>
      </text>
    </comment>
    <comment ref="I33" authorId="0" shapeId="0">
      <text>
        <r>
          <rPr>
            <sz val="11"/>
            <color theme="1"/>
            <rFont val="Calibri"/>
            <family val="2"/>
            <scheme val="minor"/>
          </rPr>
          <t>======
ID#AAABb-aWgDg
Ejemplo    (2025-01-22 20:58:44)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3" authorId="0" shapeId="0">
      <text>
        <r>
          <rPr>
            <sz val="11"/>
            <color theme="1"/>
            <rFont val="Calibri"/>
            <family val="2"/>
            <scheme val="minor"/>
          </rPr>
          <t>======
ID#AAABb-aWgDw
Ejemplo    (2025-01-22 20:58:44)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3" authorId="0" shapeId="0">
      <text>
        <r>
          <rPr>
            <sz val="11"/>
            <color theme="1"/>
            <rFont val="Calibri"/>
            <family val="2"/>
            <scheme val="minor"/>
          </rPr>
          <t>======
ID#AAABb-aWgB4
Ejemplo    (2025-01-22 20:58:44)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3" authorId="0" shapeId="0">
      <text>
        <r>
          <rPr>
            <sz val="11"/>
            <color theme="1"/>
            <rFont val="Calibri"/>
            <family val="2"/>
            <scheme val="minor"/>
          </rPr>
          <t>======
ID#AAABb-aWgDk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3" authorId="0" shapeId="0">
      <text>
        <r>
          <rPr>
            <sz val="11"/>
            <color theme="1"/>
            <rFont val="Calibri"/>
            <family val="2"/>
            <scheme val="minor"/>
          </rPr>
          <t>======
ID#AAABb-aWgFM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sz val="11"/>
            <color theme="1"/>
            <rFont val="Calibri"/>
            <family val="2"/>
            <scheme val="minor"/>
          </rPr>
          <t>======
ID#AAABb-aWgCU
La descripción debe incorporar los criterios de evaluación del control    (2025-01-22 20:58:44)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4" authorId="0" shapeId="0">
      <text>
        <r>
          <rPr>
            <sz val="11"/>
            <color theme="1"/>
            <rFont val="Calibri"/>
            <family val="2"/>
            <scheme val="minor"/>
          </rPr>
          <t>======
ID#AAABb-aWgCc
Natalia Irina Vanegas Pinzón    (2025-01-22 20:58:44)
Ejemplo: * El profesional de contratación.
* El auxiliar de cartera.
* El coordinador de operaciones.
* La coordinadora de nómina.
* El sistema SAP.
* El aplicativo de nómina.
* El aplicativo de contratación.
* El aplicativo de activos fijos.</t>
        </r>
      </text>
    </comment>
    <comment ref="I44" authorId="0" shapeId="0">
      <text>
        <r>
          <rPr>
            <sz val="11"/>
            <color theme="1"/>
            <rFont val="Calibri"/>
            <family val="2"/>
            <scheme val="minor"/>
          </rPr>
          <t>======
ID#AAABb-aWgC4
Ejemplo    (2025-01-22 20:58:44)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4" authorId="0" shapeId="0">
      <text>
        <r>
          <rPr>
            <sz val="11"/>
            <color theme="1"/>
            <rFont val="Calibri"/>
            <family val="2"/>
            <scheme val="minor"/>
          </rPr>
          <t>======
ID#AAABb-aWgDM
Ejemplo    (2025-01-22 20:58:44)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4" authorId="0" shapeId="0">
      <text>
        <r>
          <rPr>
            <sz val="11"/>
            <color theme="1"/>
            <rFont val="Calibri"/>
            <family val="2"/>
            <scheme val="minor"/>
          </rPr>
          <t>======
ID#AAABb-aWgE4
Ejemplo    (2025-01-22 20:58:44)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4" authorId="0" shapeId="0">
      <text>
        <r>
          <rPr>
            <sz val="11"/>
            <color theme="1"/>
            <rFont val="Calibri"/>
            <family val="2"/>
            <scheme val="minor"/>
          </rPr>
          <t>======
ID#AAABb-aWgEE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4" authorId="0" shapeId="0">
      <text>
        <r>
          <rPr>
            <sz val="11"/>
            <color theme="1"/>
            <rFont val="Calibri"/>
            <family val="2"/>
            <scheme val="minor"/>
          </rPr>
          <t>======
ID#AAABb-aWgEs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sz val="11"/>
            <color theme="1"/>
            <rFont val="Calibri"/>
            <family val="2"/>
            <scheme val="minor"/>
          </rPr>
          <t>======
ID#AAABb-aWgB8
La descripción debe incorporar los criterios de evaluación del control    (2025-01-22 20:58:44)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5" authorId="0" shapeId="0">
      <text>
        <r>
          <rPr>
            <sz val="11"/>
            <color theme="1"/>
            <rFont val="Calibri"/>
            <family val="2"/>
            <scheme val="minor"/>
          </rPr>
          <t>======
ID#AAABb-aWgDo
Natalia Irina Vanegas Pinzón    (2025-01-22 20:58:44)
Ejemplo: * El profesional de contratación.
* El auxiliar de cartera.
* El coordinador de operaciones.
* La coordinadora de nómina.
* El sistema SAP.
* El aplicativo de nómina.
* El aplicativo de contratación.
* El aplicativo de activos fijos.</t>
        </r>
      </text>
    </comment>
    <comment ref="I55" authorId="0" shapeId="0">
      <text>
        <r>
          <rPr>
            <sz val="11"/>
            <color theme="1"/>
            <rFont val="Calibri"/>
            <family val="2"/>
            <scheme val="minor"/>
          </rPr>
          <t>======
ID#AAABb-aWgCM
Ejemplo    (2025-01-22 20:58:44)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5" authorId="0" shapeId="0">
      <text>
        <r>
          <rPr>
            <sz val="11"/>
            <color theme="1"/>
            <rFont val="Calibri"/>
            <family val="2"/>
            <scheme val="minor"/>
          </rPr>
          <t>======
ID#AAABb-aWgDQ
Ejemplo    (2025-01-22 20:58:44)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5" authorId="0" shapeId="0">
      <text>
        <r>
          <rPr>
            <sz val="11"/>
            <color theme="1"/>
            <rFont val="Calibri"/>
            <family val="2"/>
            <scheme val="minor"/>
          </rPr>
          <t>======
ID#AAABb-aWgCY
Ejemplo    (2025-01-22 20:58:44)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5" authorId="0" shapeId="0">
      <text>
        <r>
          <rPr>
            <sz val="11"/>
            <color theme="1"/>
            <rFont val="Calibri"/>
            <family val="2"/>
            <scheme val="minor"/>
          </rPr>
          <t>======
ID#AAABb-aWgC0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5" authorId="0" shapeId="0">
      <text>
        <r>
          <rPr>
            <sz val="11"/>
            <color theme="1"/>
            <rFont val="Calibri"/>
            <family val="2"/>
            <scheme val="minor"/>
          </rPr>
          <t>======
ID#AAABb-aWgCg
Ejemplo    (2025-01-22 20:58:44)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6" authorId="0" shapeId="0">
      <text>
        <r>
          <rPr>
            <sz val="11"/>
            <color theme="1"/>
            <rFont val="Calibri"/>
            <family val="2"/>
            <scheme val="minor"/>
          </rPr>
          <t>======
ID#AAABb-aWgCk
La descripción debe incorporar los criterios de evaluación del control    (2025-01-22 20:58:44)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5.xml><?xml version="1.0" encoding="utf-8"?>
<comments xmlns="http://schemas.openxmlformats.org/spreadsheetml/2006/main">
  <authors>
    <author/>
  </authors>
  <commentList>
    <comment ref="Q9" authorId="0" shapeId="0">
      <text>
        <r>
          <rPr>
            <sz val="11"/>
            <color theme="1"/>
            <rFont val="Calibri"/>
            <family val="2"/>
            <scheme val="minor"/>
          </rPr>
          <t>======
ID#AAABb-aWgDY
Natalia Irina Vanegas Pinzón    (2025-01-22 20:58:44)
En los riesgos de corrupción no se acepta la opción de asumir.</t>
        </r>
      </text>
    </comment>
    <comment ref="R9" authorId="0" shapeId="0">
      <text>
        <r>
          <rPr>
            <sz val="11"/>
            <color theme="1"/>
            <rFont val="Calibri"/>
            <family val="2"/>
            <scheme val="minor"/>
          </rPr>
          <t>======
ID#AAABb-aWgFE
Portatil    (2025-01-22 20:58:44)
Deben ir numeradas.
Es importante definir actividades para fortalecer los controles; así como, actividades o controles para cada una de las causas.</t>
        </r>
      </text>
    </comment>
    <comment ref="U9" authorId="0" shapeId="0">
      <text>
        <r>
          <rPr>
            <sz val="11"/>
            <color theme="1"/>
            <rFont val="Calibri"/>
            <family val="2"/>
            <scheme val="minor"/>
          </rPr>
          <t>======
ID#AAABb-aWgDs
Alejandra    (2025-01-22 20:58:44)
No puede exceder el 30 de noviembre de la vigencia respectiva</t>
        </r>
      </text>
    </comment>
  </commentList>
</comments>
</file>

<file path=xl/comments6.xml><?xml version="1.0" encoding="utf-8"?>
<comments xmlns="http://schemas.openxmlformats.org/spreadsheetml/2006/main">
  <authors>
    <author/>
  </authors>
  <commentList>
    <comment ref="B7" authorId="0" shapeId="0">
      <text>
        <r>
          <rPr>
            <sz val="11"/>
            <color theme="1"/>
            <rFont val="Calibri"/>
            <family val="2"/>
            <scheme val="minor"/>
          </rPr>
          <t>======
ID#AAABb-aWgCo
USER    (2025-01-22 20:58:44)
Describa los activos con criticidad alta detallados en la matriz de activos de información.</t>
        </r>
      </text>
    </comment>
  </commentList>
</comments>
</file>

<file path=xl/sharedStrings.xml><?xml version="1.0" encoding="utf-8"?>
<sst xmlns="http://schemas.openxmlformats.org/spreadsheetml/2006/main" count="1771" uniqueCount="796">
  <si>
    <t>Código: GMC-PR-02-FR-01</t>
  </si>
  <si>
    <t>CONTEXTO INSUMO PARA LA MATRIZ DE RIESGOS</t>
  </si>
  <si>
    <t>IDENTIFICACIÓN DEL CONTEXTO</t>
  </si>
  <si>
    <r>
      <rPr>
        <sz val="11"/>
        <color theme="1"/>
        <rFont val="Calibri"/>
        <family val="2"/>
      </rPr>
      <t xml:space="preserve">Identifique factores </t>
    </r>
    <r>
      <rPr>
        <b/>
        <sz val="11"/>
        <color theme="1"/>
        <rFont val="Calibri"/>
        <family val="2"/>
      </rPr>
      <t>(negativos)</t>
    </r>
    <r>
      <rPr>
        <sz val="11"/>
        <color theme="1"/>
        <rFont val="Calibri"/>
        <family val="2"/>
      </rPr>
      <t xml:space="preserve"> o </t>
    </r>
    <r>
      <rPr>
        <b/>
        <sz val="11"/>
        <color theme="1"/>
        <rFont val="Calibri"/>
        <family val="2"/>
      </rPr>
      <t xml:space="preserve">(positivos) </t>
    </r>
    <r>
      <rPr>
        <sz val="11"/>
        <color theme="1"/>
        <rFont val="Calibri"/>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</si>
  <si>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</si>
  <si>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</si>
  <si>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</si>
  <si>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</si>
  <si>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</si>
  <si>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 xml:space="preserve">Posibles cambios y nuevas directrices en materia de contratación </t>
  </si>
  <si>
    <t>Lineamientos claros a nivel Nacional y Distrital en relación a proyectos tecnologícos.</t>
  </si>
  <si>
    <t>Posibilidad de disminución en el presupuesto asignado a la Entidad para la ejecución de proyectos</t>
  </si>
  <si>
    <t>Posibilidad de apoyo de entidades del estado en materia metodológica para la ejecución de los proyectos.</t>
  </si>
  <si>
    <t>Carencia de profesionales expertos en el mercado o con posibilidad de contratar.</t>
  </si>
  <si>
    <t>Existencia de estandares, modelos y metodologías a aplicar para los proyectos de TI.</t>
  </si>
  <si>
    <t>Cambios sustanciales en las tecnologías que plantea usar la Entidad en los proyectos.</t>
  </si>
  <si>
    <t>Apoyo del Mintic</t>
  </si>
  <si>
    <t>Cambios legales imprevistos</t>
  </si>
  <si>
    <t>Apoyo de la Alta Consejeria Distritla de las TICs</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</si>
  <si>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</si>
  <si>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</si>
  <si>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</si>
  <si>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</si>
  <si>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alta rotación de personal técnico asociado a los proyectos e TI.</t>
  </si>
  <si>
    <t>Estructura organizacional claramente definida.</t>
  </si>
  <si>
    <t>Asignación limitada de recursos para los proyectos de TI.</t>
  </si>
  <si>
    <t>PETI construido y alineado a la estrategia de la Entidad y las políticas Nacionales y Distritales</t>
  </si>
  <si>
    <t>Falta de un oficial de seguridad de la información asignado</t>
  </si>
  <si>
    <t>Apoyo de la Dirección de TI</t>
  </si>
  <si>
    <t>Vigencia</t>
  </si>
  <si>
    <t xml:space="preserve">Edición </t>
  </si>
  <si>
    <t xml:space="preserve">Fecha última modificación </t>
  </si>
  <si>
    <t>Descripción de los cambios</t>
  </si>
  <si>
    <t xml:space="preserve">APOYO PARA LA IDENTIFICACIÓN DE RIESGOS DE GESTIÓN </t>
  </si>
  <si>
    <t>RIESGO 1</t>
  </si>
  <si>
    <t>Árbol de problemas</t>
  </si>
  <si>
    <t>Seleccione</t>
  </si>
  <si>
    <t>Efecto 
Impacto (DAFP)</t>
  </si>
  <si>
    <t>Reputacional</t>
  </si>
  <si>
    <t>QUE</t>
  </si>
  <si>
    <t>Si no existe un segundo efecto/consecuencia/causa coloque un espacio o un punto</t>
  </si>
  <si>
    <t>Efecto directo
Consecuencias
Causa inmediata (DAFP)</t>
  </si>
  <si>
    <t>Retrasos en la entrega de proyectos TIC</t>
  </si>
  <si>
    <t>Pérdida de confianza de los usuarios.</t>
  </si>
  <si>
    <t>COMO</t>
  </si>
  <si>
    <t>PROBLEMA CENTRAL
Evento de riesgo 
Causa raiz (DAFP)
- Punto crítico en el producto -</t>
  </si>
  <si>
    <t>Incumplimiento en la ejecución de los planes estrategicos y de gestión de TIC</t>
  </si>
  <si>
    <t>POR QUÉ</t>
  </si>
  <si>
    <t>Causas</t>
  </si>
  <si>
    <t>Ausencia o bajo seguimiento en las actividades programadas para el cumplimiento de los planes y proyectos TIC</t>
  </si>
  <si>
    <t>Cambios en la estrategia y/o politicas institucionales que afecten los cronogramas de los planes y  proyectos TIC</t>
  </si>
  <si>
    <t>Ausencia de recursos suficientes para la ejecución de los planes y proyectos TIC</t>
  </si>
  <si>
    <t>Sub causas (desagregadas)
- indicativas -</t>
  </si>
  <si>
    <t>Falta de personal idoneo para la ejecución de los planes y proyectos</t>
  </si>
  <si>
    <t>Falta de recursos economicos, capacidades técnicas</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</si>
  <si>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</si>
  <si>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</si>
  <si>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</si>
  <si>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</si>
  <si>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</si>
  <si>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</si>
  <si>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</si>
  <si>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</si>
  <si>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Efecto dañoso sobre bienes públicos</t>
  </si>
  <si>
    <t>Detrimento patrimonial</t>
  </si>
  <si>
    <t>Sanciones disciplinarias</t>
  </si>
  <si>
    <t>Recibir a satisfacción bienes o servicios tecnológicos con deficiencia en el cumplimiento de requerimientos técnicos</t>
  </si>
  <si>
    <t>Falta de seguimiento por parte del supervisor</t>
  </si>
  <si>
    <t xml:space="preserve">Deficiencias en las especificaciones de requerimientos técnicos </t>
  </si>
  <si>
    <t>Tecnología</t>
  </si>
  <si>
    <t>Fallas Tecnólogicas</t>
  </si>
  <si>
    <t>RIESGO 3</t>
  </si>
  <si>
    <t>Falta de conocimiento en la generación de los requerimientos técnicos</t>
  </si>
  <si>
    <t>RIESGO 4</t>
  </si>
  <si>
    <t>.</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</si>
  <si>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</si>
  <si>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</si>
  <si>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</si>
  <si>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</si>
  <si>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</si>
  <si>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</si>
  <si>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</si>
  <si>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</si>
  <si>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</si>
  <si>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</si>
  <si>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</si>
  <si>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</si>
  <si>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</si>
  <si>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</si>
  <si>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</si>
  <si>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</si>
  <si>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21</t>
  </si>
  <si>
    <t>RIESGO 22</t>
  </si>
  <si>
    <t>RIESGO 23</t>
  </si>
  <si>
    <t>RIESGO 24</t>
  </si>
  <si>
    <t>RIESGO 25</t>
  </si>
  <si>
    <t>RIESGO 26</t>
  </si>
  <si>
    <t>RIESGO 27</t>
  </si>
  <si>
    <t>RIESGO 28</t>
  </si>
  <si>
    <t>RIESGO 29</t>
  </si>
  <si>
    <t>RIESGO 30</t>
  </si>
  <si>
    <t>MATRIZ DE RIESGOS DE GESTIÓN , FISCAL,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</si>
  <si>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</si>
  <si>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</si>
  <si>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</si>
  <si>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</si>
  <si>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</si>
  <si>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</si>
  <si>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</si>
  <si>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 -PMR</t>
  </si>
  <si>
    <t>Indicador clave asociado al riesgo</t>
  </si>
  <si>
    <t>PROBABILIDAD</t>
  </si>
  <si>
    <t>IMPACTO</t>
  </si>
  <si>
    <t>Controles preventivos y detectivos afectan la PROBABILIDAD</t>
  </si>
  <si>
    <t>Controles correctivos afectan el IMPACTO</t>
  </si>
  <si>
    <r>
      <rPr>
        <b/>
        <sz val="11"/>
        <color theme="0"/>
        <rFont val="Calibri"/>
        <family val="2"/>
      </rPr>
      <t xml:space="preserve">CÓDIGO
</t>
    </r>
    <r>
      <rPr>
        <sz val="9"/>
        <color theme="0"/>
        <rFont val="Calibri"/>
        <family val="2"/>
      </rPr>
      <t xml:space="preserve">RG -Gestión - RF - Fiscal -RLA/FT
+ Nomenclatura del proceso + consecutivo 
</t>
    </r>
  </si>
  <si>
    <t xml:space="preserve">Producto asociado  </t>
  </si>
  <si>
    <t>Tipo de riesgo
(Solo para activos de información)</t>
  </si>
  <si>
    <r>
      <rPr>
        <b/>
        <sz val="11"/>
        <color theme="0"/>
        <rFont val="Calibri"/>
        <family val="2"/>
      </rPr>
      <t xml:space="preserve">DESCRIPCIÓN DEL RIESGO
-IR A LA HOJA ÁRBOL -
Riesgos de Gestión - LA/FT:
</t>
    </r>
    <r>
      <rPr>
        <sz val="11"/>
        <color theme="0"/>
        <rFont val="Calibri"/>
        <family val="2"/>
      </rPr>
      <t xml:space="preserve">Posibilidad de afectación (qué)…por… (cómo)...debido a (por qué)"
</t>
    </r>
    <r>
      <rPr>
        <b/>
        <sz val="11"/>
        <color theme="0"/>
        <rFont val="Calibri"/>
        <family val="2"/>
      </rPr>
      <t xml:space="preserve">Riesgos Fiscal:
</t>
    </r>
    <r>
      <rPr>
        <sz val="11"/>
        <color theme="0"/>
        <rFont val="Calibri"/>
        <family val="2"/>
      </rPr>
      <t xml:space="preserve">Posibilidad de efecto dañoso sobre bienes públicos qué)…por… (cómo)...debido a (por qué)"
</t>
    </r>
    <r>
      <rPr>
        <b/>
        <sz val="11"/>
        <color theme="0"/>
        <rFont val="Calibri"/>
        <family val="2"/>
      </rPr>
      <t xml:space="preserve">
</t>
    </r>
  </si>
  <si>
    <t>Asociado directamente al Objetivo Estratégico</t>
  </si>
  <si>
    <t>Causas
(Solo para riesgos de gestión)</t>
  </si>
  <si>
    <t>Vulnerabilidades
(Solo para activos de información)</t>
  </si>
  <si>
    <t>Amenazas
(Solo para activos de información)</t>
  </si>
  <si>
    <t>Indicador clave
-Solo RG-</t>
  </si>
  <si>
    <t>Meta
-Solo RG-</t>
  </si>
  <si>
    <t>PROBABILIDAD INHERENTE</t>
  </si>
  <si>
    <t>Económico</t>
  </si>
  <si>
    <t>IMPACTO INHERENTE
El mayor dato entre Económico y Reputacional</t>
  </si>
  <si>
    <t>ZONA DE RIESGO INHERENTE</t>
  </si>
  <si>
    <t>No</t>
  </si>
  <si>
    <r>
      <rPr>
        <b/>
        <sz val="11"/>
        <color theme="0"/>
        <rFont val="Calibri"/>
        <family val="2"/>
      </rPr>
      <t xml:space="preserve">Control de línea de defensa
</t>
    </r>
    <r>
      <rPr>
        <sz val="10"/>
        <color theme="0"/>
        <rFont val="Calibri"/>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</si>
  <si>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</si>
  <si>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</si>
  <si>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</si>
  <si>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</si>
  <si>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</si>
  <si>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</si>
  <si>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</si>
  <si>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</si>
  <si>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</si>
  <si>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Evidencia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</si>
  <si>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</si>
  <si>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</si>
  <si>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</si>
  <si>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</si>
  <si>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</si>
  <si>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</si>
  <si>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</si>
  <si>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</si>
  <si>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</si>
  <si>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</si>
  <si>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</si>
  <si>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</si>
  <si>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Gestionar la estrategia y los servicios TIC de la Secretaría de Cultura Recreación y
Deporte, mediante el aprovisionamiento, aseguramiento, administración y monitoreo de la infraestructura y
soluciones informáticas, con el fin de contribuir al logro de sus metas y satisfacer sus necesidades tecnológicas
institucionales</t>
  </si>
  <si>
    <t>RG</t>
  </si>
  <si>
    <t xml:space="preserve">TIC </t>
  </si>
  <si>
    <t>Servicios tecnológicos</t>
  </si>
  <si>
    <t>Posibilidad de afectación reputacional por retrasos en la entrega de proyectos TIC y pérdida de la confianza de los usuarios, debido a incumplimiento en la ejecución de los planes estrategicos y de gestión TIC</t>
  </si>
  <si>
    <t>NO</t>
  </si>
  <si>
    <t>(Cantidad de actividades ejecutadas/cantidad de actividades programadas)*100</t>
  </si>
  <si>
    <t>Media</t>
  </si>
  <si>
    <t>Leve</t>
  </si>
  <si>
    <t>Menor</t>
  </si>
  <si>
    <t>El profesional designado  entregará un informe cuatrimestral radicado en ORFEO que evidencie el seguimiento a los planes estratégicos y de gestión de TI, incluyendo el análisis de desviaciones y propuestas de mejora. De no cumplirse con el control se deberá enviar mediante correo electrónico el informe trimestral a la jefatura de la OTI para su conocimiento y generar las actividades a que halla lugar.</t>
  </si>
  <si>
    <t>Primera línea</t>
  </si>
  <si>
    <t>Informe de Seguimiento
Procedimiento xxxx</t>
  </si>
  <si>
    <t>Correctivo</t>
  </si>
  <si>
    <t>Manual</t>
  </si>
  <si>
    <t>Documentado</t>
  </si>
  <si>
    <t>Continua</t>
  </si>
  <si>
    <t>Con Registro</t>
  </si>
  <si>
    <t>Aceptar</t>
  </si>
  <si>
    <t>El jefe de la OTI presenta cuatrimestralmente ante el comité Institucional de Gestión y Desempeño el informe de seguimiento de la ejecución de planes estrategicos y de gestión de TI, en caso de presentarsen posibles desviaciones para dar solución, quedando como evidencia el acta de reunión, de no presentarse de manera cuatrimestral se realizará en el proximo comité que halla lugar.</t>
  </si>
  <si>
    <t>Acta de Comité</t>
  </si>
  <si>
    <t>Detectivo</t>
  </si>
  <si>
    <t>RF</t>
  </si>
  <si>
    <t>Actas de satisfacción</t>
  </si>
  <si>
    <t>Posibilidad de efecto dañoso sobre bienes públicos por detrimento patrimonial y/o sanciones disciplinarias, debido a recibir a satisfacción bienes y/o servicios tecnológicos con deficiencia en el cumplimiento de los requerimientos técnicos</t>
  </si>
  <si>
    <t>N/A</t>
  </si>
  <si>
    <t>Baja</t>
  </si>
  <si>
    <t>Moderado</t>
  </si>
  <si>
    <t>El supervisor del contrato realiza seguimiento periodico a la ejecución del contrato de acuerdo en lo establecido en el ESDOP con el proposito de evidenciar las desviaciones al desarrollo de las actividades del contrato, quedando como evidencia el informe de supervisión y/o entrega a satisfacción
DEsviación: En caso de no realisarsen los seguiminetos se procede a realizar acta de satisfacción.</t>
  </si>
  <si>
    <t>Informe de supervisión y/o entrega a satisfacción</t>
  </si>
  <si>
    <t>El responsable del proceso de contratación de la dependencia define por demanda el tipo de póliza de acuerdo a la naturaleza y necesidad del contrato, con el proposito de garantizar la calidad de los bienes adquiridos y/o cumplimiento en la prestación de servicios, quedando como evidencia la aprobación de las pólizas.
Desviación: No existe desviación ya que la aceptación de las garantias  hacen parte de la legalización del proceso de contratación.</t>
  </si>
  <si>
    <t>Evidencia de aprobación de garantias</t>
  </si>
  <si>
    <t>MAPA DE RIESGOS</t>
  </si>
  <si>
    <t>CORRUPCIÓN</t>
  </si>
  <si>
    <t>MATRIZ DE RIESGOS DE CORRUPCIÓN</t>
  </si>
  <si>
    <r>
      <rPr>
        <b/>
        <sz val="11"/>
        <color rgb="FFFFFFFF"/>
        <rFont val="Calibri"/>
        <family val="2"/>
      </rPr>
      <t xml:space="preserve">CÓDIGO
</t>
    </r>
    <r>
      <rPr>
        <sz val="11"/>
        <color rgb="FFFFFFFF"/>
        <rFont val="Calibri"/>
        <family val="2"/>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</si>
  <si>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</si>
  <si>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</si>
  <si>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</si>
  <si>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</si>
  <si>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 xml:space="preserve">Gestión de Tecnologías de la Información y las Comunicaciones </t>
  </si>
  <si>
    <t>RC</t>
  </si>
  <si>
    <t>1. Debilidad en los controles para la verificación de autorizaciones para asignación de recursos o servicios tecnológicos.
2. Amiguismo o preferencias.
3. Extralimitación de funciones</t>
  </si>
  <si>
    <t>1. Impacto: Retraso  en la entrega de los productos. 
2. Perdida de imagen, credibilidad y  reconocimiento institucional.
3.  Retrazo  en la entrega de los productos esperados.</t>
  </si>
  <si>
    <t>CASI SEGURO</t>
  </si>
  <si>
    <t>CRITERIOS PARA CALIFICAR LA PROBABILIDAD</t>
  </si>
  <si>
    <t>Descriptor</t>
  </si>
  <si>
    <t>Descripción</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</si>
  <si>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</si>
  <si>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</si>
  <si>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</si>
  <si>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</si>
  <si>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</si>
  <si>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</si>
  <si>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</si>
  <si>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</si>
  <si>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</si>
  <si>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</si>
  <si>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</si>
  <si>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</si>
  <si>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</si>
  <si>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</si>
  <si>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</si>
  <si>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</si>
  <si>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</si>
  <si>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</si>
  <si>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</si>
  <si>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</si>
  <si>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Mayor</t>
  </si>
  <si>
    <t>Catastrofico</t>
  </si>
  <si>
    <t>¿Afectar al grupo de funcionarios del proceso?</t>
  </si>
  <si>
    <t>SI</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</si>
  <si>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</si>
  <si>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</si>
  <si>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</si>
  <si>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</si>
  <si>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</si>
  <si>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</si>
  <si>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</si>
  <si>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</si>
  <si>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</si>
  <si>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</si>
  <si>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</si>
  <si>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</si>
  <si>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</si>
  <si>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</si>
  <si>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</si>
  <si>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</si>
  <si>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</si>
  <si>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</si>
  <si>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</si>
  <si>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</si>
  <si>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</si>
  <si>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</si>
  <si>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</si>
  <si>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</si>
  <si>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</si>
  <si>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</si>
  <si>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</si>
  <si>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</si>
  <si>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</si>
  <si>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</si>
  <si>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</si>
  <si>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</si>
  <si>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</si>
  <si>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</si>
  <si>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</si>
  <si>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</si>
  <si>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</si>
  <si>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</si>
  <si>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</si>
  <si>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</si>
  <si>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</si>
  <si>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</si>
  <si>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</si>
  <si>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</si>
  <si>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</si>
  <si>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CONTROLES</t>
  </si>
  <si>
    <t>RIESGO:</t>
  </si>
  <si>
    <t>EVALUACIÓN DEL DISEÑO</t>
  </si>
  <si>
    <r>
      <rPr>
        <b/>
        <sz val="11"/>
        <color theme="0"/>
        <rFont val="Calibri"/>
        <family val="2"/>
      </rPr>
      <t xml:space="preserve">VALORACIÓN DE LA EJECUCIÓN
</t>
    </r>
    <r>
      <rPr>
        <sz val="11"/>
        <color theme="0"/>
        <rFont val="Calibri"/>
        <family val="2"/>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</si>
  <si>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</si>
  <si>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</si>
  <si>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</si>
  <si>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</si>
  <si>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</si>
  <si>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</si>
  <si>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</si>
  <si>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</si>
  <si>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</si>
  <si>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</si>
  <si>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</si>
  <si>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</si>
  <si>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</si>
  <si>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Calibri"/>
        <family val="2"/>
      </rPr>
      <t xml:space="preserve">DESCRIPCIÓN DEL CONTROL
</t>
    </r>
    <r>
      <rPr>
        <b/>
        <sz val="10"/>
        <color theme="0"/>
        <rFont val="Calibri"/>
        <family val="2"/>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</si>
  <si>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</si>
  <si>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</si>
  <si>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</si>
  <si>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</si>
  <si>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</si>
  <si>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</si>
  <si>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</si>
  <si>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Verificación de la segregación de funciones al momento de una contratación por parte d ela OTI como área solicitante y el proceso de contratación como mecanismo para su ejecución.</t>
  </si>
  <si>
    <t>Jefe Oficina OTI</t>
  </si>
  <si>
    <t>DETECTIVO</t>
  </si>
  <si>
    <t>Manual de Contratación
Plan Anual de Adquisiciones (PAA)</t>
  </si>
  <si>
    <t>El jefe de OTI anualmente establece las necesidades de productos y servicios de TI con el fin de  garantizar la operación tecnológica de la entidad para la vigencia , mediante la formulación del PAA, de acuerdo con este, se realizan las solicitudes al proceso de contratación en concordancia con en el manual de contratación CON-MN-01, en caso de presentarsen desviaciones en el proceso, no se podrán disponer de los recursos solicitados. Las evidencias quedan soportadas en el aplicativo Cultured y/o SICO y/o Orfeo y/o SECOPII.</t>
  </si>
  <si>
    <t>FUERTE</t>
  </si>
  <si>
    <r>
      <rPr>
        <b/>
        <sz val="11"/>
        <color theme="0"/>
        <rFont val="Calibri"/>
        <family val="2"/>
      </rPr>
      <t xml:space="preserve">VALORACIÓN DE LA EJECUCIÓN
</t>
    </r>
    <r>
      <rPr>
        <sz val="11"/>
        <color theme="0"/>
        <rFont val="Calibri"/>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</si>
  <si>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Calibri"/>
        <family val="2"/>
      </rPr>
      <t xml:space="preserve">DESCRIPCIÓN DEL CONTROL
</t>
    </r>
    <r>
      <rPr>
        <b/>
        <sz val="10"/>
        <color theme="0"/>
        <rFont val="Calibri"/>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</si>
  <si>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Calibri"/>
        <family val="2"/>
      </rPr>
      <t xml:space="preserve">VALORACIÓN DE LA EJECUCIÓN
</t>
    </r>
    <r>
      <rPr>
        <sz val="11"/>
        <color theme="0"/>
        <rFont val="Calibri"/>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</si>
  <si>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Calibri"/>
        <family val="2"/>
      </rPr>
      <t xml:space="preserve">DESCRIPCIÓN DEL CONTROL
</t>
    </r>
    <r>
      <rPr>
        <b/>
        <sz val="10"/>
        <color theme="0"/>
        <rFont val="Calibri"/>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</si>
  <si>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Calibri"/>
        <family val="2"/>
      </rPr>
      <t xml:space="preserve">VALORACIÓN DE LA EJECUCIÓN
</t>
    </r>
    <r>
      <rPr>
        <sz val="11"/>
        <color theme="0"/>
        <rFont val="Calibri"/>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</si>
  <si>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Calibri"/>
        <family val="2"/>
      </rPr>
      <t xml:space="preserve">DESCRIPCIÓN DEL CONTROL
</t>
    </r>
    <r>
      <rPr>
        <b/>
        <sz val="10"/>
        <color theme="0"/>
        <rFont val="Calibri"/>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</si>
  <si>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Calibri"/>
        <family val="2"/>
      </rPr>
      <t xml:space="preserve">VALORACIÓN DE LA EJECUCIÓN
</t>
    </r>
    <r>
      <rPr>
        <sz val="11"/>
        <color theme="0"/>
        <rFont val="Calibri"/>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</si>
  <si>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Calibri"/>
        <family val="2"/>
      </rPr>
      <t xml:space="preserve">DESCRIPCIÓN DEL CONTROL
</t>
    </r>
    <r>
      <rPr>
        <b/>
        <sz val="10"/>
        <color theme="0"/>
        <rFont val="Calibri"/>
        <family val="2"/>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</si>
  <si>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</si>
  <si>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</si>
  <si>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</si>
  <si>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</si>
  <si>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</si>
  <si>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</si>
  <si>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</si>
  <si>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</si>
  <si>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</si>
  <si>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</si>
  <si>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</si>
  <si>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</si>
  <si>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</si>
  <si>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</si>
  <si>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</si>
  <si>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</si>
  <si>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</si>
  <si>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</si>
  <si>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</si>
  <si>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</si>
  <si>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</si>
  <si>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</si>
  <si>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</si>
  <si>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</si>
  <si>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</si>
  <si>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</si>
  <si>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</si>
  <si>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</si>
  <si>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</si>
  <si>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</si>
  <si>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</si>
  <si>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</si>
  <si>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</si>
  <si>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</si>
  <si>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</si>
  <si>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</si>
  <si>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</si>
  <si>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</si>
  <si>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</si>
  <si>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</si>
  <si>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</si>
  <si>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</si>
  <si>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</si>
  <si>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</si>
  <si>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</si>
  <si>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</si>
  <si>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</si>
  <si>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</si>
  <si>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</si>
  <si>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</si>
  <si>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</si>
  <si>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</si>
  <si>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</si>
  <si>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</si>
  <si>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</si>
  <si>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</si>
  <si>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</si>
  <si>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</si>
  <si>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</si>
  <si>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</si>
  <si>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</si>
  <si>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</si>
  <si>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</si>
  <si>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</si>
  <si>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</si>
  <si>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MATRIZ DE RIESGOS DE CORRUPCIÓN: CONSOLIDADO Y PLAN DE TRATAMIENTO</t>
  </si>
  <si>
    <t xml:space="preserve">IDENTIFICACIÓN DEL RIESGO </t>
  </si>
  <si>
    <t>EVALUACIÓN DEL RIESGO</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</si>
  <si>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</si>
  <si>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</si>
  <si>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</si>
  <si>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</si>
  <si>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</si>
  <si>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</si>
  <si>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</si>
  <si>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</si>
  <si>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</si>
  <si>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</si>
  <si>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</si>
  <si>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</si>
  <si>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Realizar seguimiento PAA de la OTI mediante reunión / Acta de de reunión.</t>
  </si>
  <si>
    <t>ACTIVOS CRÍTICOS DEL PROCESO</t>
  </si>
  <si>
    <t>SEGURIDAD DIGITAL</t>
  </si>
  <si>
    <t>TIPO DE ACTIVO</t>
  </si>
  <si>
    <t>ACTIVO CRÍTICO</t>
  </si>
  <si>
    <t>Información análoga</t>
  </si>
  <si>
    <t>Información digital</t>
  </si>
  <si>
    <t>Hardware</t>
  </si>
  <si>
    <t>Software</t>
  </si>
  <si>
    <t>Recurso Humano</t>
  </si>
  <si>
    <t>Instalaciones</t>
  </si>
  <si>
    <t>Servicios</t>
  </si>
  <si>
    <t>Bases de datos</t>
  </si>
  <si>
    <t>ANEXO C ISO27005:2009</t>
  </si>
  <si>
    <t>EJEMPLOS DE AMENAZAS COMUNES</t>
  </si>
  <si>
    <t>Tipo</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</si>
  <si>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</si>
  <si>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</si>
  <si>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</si>
  <si>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</si>
  <si>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</si>
  <si>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</si>
  <si>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</si>
  <si>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</si>
  <si>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</si>
  <si>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</si>
  <si>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</si>
  <si>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</si>
  <si>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</si>
  <si>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</si>
  <si>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</si>
  <si>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</si>
  <si>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</si>
  <si>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</si>
  <si>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</si>
  <si>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</si>
  <si>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</si>
  <si>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</si>
  <si>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</si>
  <si>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</si>
  <si>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</si>
  <si>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</si>
  <si>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</si>
  <si>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</si>
  <si>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</si>
  <si>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</si>
  <si>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</si>
  <si>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</si>
  <si>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</si>
  <si>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</si>
  <si>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</si>
  <si>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</si>
  <si>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</si>
  <si>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</si>
  <si>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</si>
  <si>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</si>
  <si>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</si>
  <si>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</si>
  <si>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</si>
  <si>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</si>
  <si>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</si>
  <si>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</si>
  <si>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</si>
  <si>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</si>
  <si>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</si>
  <si>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</si>
  <si>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</si>
  <si>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</si>
  <si>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</si>
  <si>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</si>
  <si>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</si>
  <si>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</si>
  <si>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</si>
  <si>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</si>
  <si>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</si>
  <si>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</si>
  <si>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</si>
  <si>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</si>
  <si>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</si>
  <si>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</si>
  <si>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</si>
  <si>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</si>
  <si>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</si>
  <si>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</si>
  <si>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</si>
  <si>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rgb="FF000000"/>
        <rFont val="Calibri"/>
        <family val="2"/>
      </rPr>
      <t xml:space="preserve">D </t>
    </r>
    <r>
      <rPr>
        <sz val="11"/>
        <color rgb="FF000000"/>
        <rFont val="Calibri"/>
        <family val="2"/>
      </rPr>
      <t xml:space="preserve">(deliberadas), </t>
    </r>
    <r>
      <rPr>
        <b/>
        <sz val="11"/>
        <color rgb="FF000000"/>
        <rFont val="Calibri"/>
        <family val="2"/>
      </rPr>
      <t>A</t>
    </r>
    <r>
      <rPr>
        <sz val="11"/>
        <color rgb="FF000000"/>
        <rFont val="Calibri"/>
        <family val="2"/>
      </rPr>
      <t xml:space="preserve"> (accidentales) y </t>
    </r>
    <r>
      <rPr>
        <b/>
        <sz val="11"/>
        <color rgb="FF000000"/>
        <rFont val="Calibri"/>
        <family val="2"/>
      </rPr>
      <t>E</t>
    </r>
    <r>
      <rPr>
        <sz val="11"/>
        <color rgb="FF000000"/>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</si>
  <si>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</si>
  <si>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</si>
  <si>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</si>
  <si>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</si>
  <si>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</si>
  <si>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</si>
  <si>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</si>
  <si>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</si>
  <si>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</si>
  <si>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</si>
  <si>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</si>
  <si>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</si>
  <si>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</si>
  <si>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</si>
  <si>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</si>
  <si>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</si>
  <si>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</si>
  <si>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</si>
  <si>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</si>
  <si>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</si>
  <si>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</si>
  <si>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</si>
  <si>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</si>
  <si>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</si>
  <si>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</si>
  <si>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</si>
  <si>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</si>
  <si>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</si>
  <si>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</si>
  <si>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</si>
  <si>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</si>
  <si>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</si>
  <si>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</si>
  <si>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</si>
  <si>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</si>
  <si>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</si>
  <si>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</si>
  <si>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</si>
  <si>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</si>
  <si>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</si>
  <si>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</si>
  <si>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</si>
  <si>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</si>
  <si>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</si>
  <si>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</si>
  <si>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</si>
  <si>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</si>
  <si>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</si>
  <si>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</si>
  <si>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</si>
  <si>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</si>
  <si>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</si>
  <si>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</si>
  <si>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</si>
  <si>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</si>
  <si>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</si>
  <si>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</si>
  <si>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</si>
  <si>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</si>
  <si>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</si>
  <si>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</si>
  <si>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</si>
  <si>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</si>
  <si>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</si>
  <si>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</si>
  <si>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</si>
  <si>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</si>
  <si>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</si>
  <si>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</si>
  <si>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</si>
  <si>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</si>
  <si>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</si>
  <si>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</si>
  <si>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</si>
  <si>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</si>
  <si>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</si>
  <si>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</si>
  <si>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</si>
  <si>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</si>
  <si>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</si>
  <si>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</si>
  <si>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</si>
  <si>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</si>
  <si>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</si>
  <si>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</si>
  <si>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</si>
  <si>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</si>
  <si>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</si>
  <si>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</si>
  <si>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</si>
  <si>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</si>
  <si>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</si>
  <si>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</si>
  <si>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</si>
  <si>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</si>
  <si>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</si>
  <si>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</si>
  <si>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</si>
  <si>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</si>
  <si>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</si>
  <si>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</si>
  <si>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</si>
  <si>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</si>
  <si>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</si>
  <si>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</si>
  <si>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</si>
  <si>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</si>
  <si>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</si>
  <si>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</si>
  <si>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</si>
  <si>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</si>
  <si>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</si>
  <si>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</si>
  <si>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</si>
  <si>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</si>
  <si>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</si>
  <si>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</si>
  <si>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</si>
  <si>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</si>
  <si>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</si>
  <si>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</si>
  <si>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</si>
  <si>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</si>
  <si>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</si>
  <si>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</si>
  <si>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</si>
  <si>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</si>
  <si>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</si>
  <si>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</si>
  <si>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</si>
  <si>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</si>
  <si>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</si>
  <si>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</si>
  <si>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</si>
  <si>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</si>
  <si>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</si>
  <si>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</si>
  <si>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</si>
  <si>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</si>
  <si>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</si>
  <si>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</si>
  <si>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</si>
  <si>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</si>
  <si>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</si>
  <si>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</si>
  <si>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</si>
  <si>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</si>
  <si>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</si>
  <si>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</si>
  <si>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</si>
  <si>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Preventivo</t>
  </si>
  <si>
    <t>Va hacia las causas del riesgo, aseguran el resultado final esperado.</t>
  </si>
  <si>
    <t>SMLMV 2022</t>
  </si>
  <si>
    <t>Detecta que algo ocurre y devuelve el proceso a los controles preventivos.
Se pueden generar reprocesos.</t>
  </si>
  <si>
    <t>Pto inicial 2022</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</si>
  <si>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</si>
  <si>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</si>
  <si>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</si>
  <si>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</si>
  <si>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</si>
  <si>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</si>
  <si>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</si>
  <si>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</si>
  <si>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</si>
  <si>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</si>
  <si>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</si>
  <si>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</si>
  <si>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</si>
  <si>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</si>
  <si>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</si>
  <si>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</si>
  <si>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</si>
  <si>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</si>
  <si>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</si>
  <si>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</si>
  <si>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</si>
  <si>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</si>
  <si>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</si>
  <si>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</si>
  <si>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CLASIFICACIÓN DEL RIESGO</t>
  </si>
  <si>
    <t>FACTOR DE RIESGO</t>
  </si>
  <si>
    <t>Ejecución y administración de procesos</t>
  </si>
  <si>
    <t>Fraude externo</t>
  </si>
  <si>
    <t>Talento humano</t>
  </si>
  <si>
    <t>Fraude interno</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</si>
  <si>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</si>
  <si>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</si>
  <si>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</si>
  <si>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</si>
  <si>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</si>
  <si>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</si>
  <si>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</si>
  <si>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</si>
  <si>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</si>
  <si>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</si>
  <si>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</si>
  <si>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</si>
  <si>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</si>
  <si>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</si>
  <si>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</si>
  <si>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</si>
  <si>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</si>
  <si>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</si>
  <si>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</si>
  <si>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</si>
  <si>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</si>
  <si>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</si>
  <si>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</si>
  <si>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</si>
  <si>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</si>
  <si>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</si>
  <si>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</si>
  <si>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</si>
  <si>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</si>
  <si>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</si>
  <si>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</si>
  <si>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</si>
  <si>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</si>
  <si>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</si>
  <si>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</si>
  <si>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</si>
  <si>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</si>
  <si>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2. Optimizar la gestión de la Secretaría Distrital de Cultura, Recreación y Deporte y de las entidades que conforman el sector, articulando e implementando procesos que den soluciones eficaces a las necesidades y expectativas de la ciudadanía.</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</si>
  <si>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</si>
  <si>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</si>
  <si>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</si>
  <si>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</si>
  <si>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</si>
  <si>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</si>
  <si>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</si>
  <si>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</si>
  <si>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</si>
  <si>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</si>
  <si>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del Direccionamiento Estratégico</t>
  </si>
  <si>
    <t>DES</t>
  </si>
  <si>
    <t xml:space="preserve">Gestión de la Comunicación Estratégica </t>
  </si>
  <si>
    <t>COM</t>
  </si>
  <si>
    <t xml:space="preserve">Gestión de la Mejora Continua </t>
  </si>
  <si>
    <t xml:space="preserve">GMC </t>
  </si>
  <si>
    <t>Gestión del Conocimiento e Innovación</t>
  </si>
  <si>
    <t>GCI</t>
  </si>
  <si>
    <t xml:space="preserve">Gestión del Relacionamiento con la Ciudadanía </t>
  </si>
  <si>
    <t xml:space="preserve">RCC </t>
  </si>
  <si>
    <t xml:space="preserve">Gestión de la Formulación y Seguimiento de Políticas Públicas </t>
  </si>
  <si>
    <t xml:space="preserve">FPP </t>
  </si>
  <si>
    <t xml:space="preserve">Gestión de la Promoción de Agentes y Prácticas Culturales y Recreodeportivas  </t>
  </si>
  <si>
    <t>PCR</t>
  </si>
  <si>
    <t>Gestión de Investigaciones, Observaciones y Analítica de la Cultura, la Recreación y el Deporte</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</si>
  <si>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</si>
  <si>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</si>
  <si>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</si>
  <si>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</si>
  <si>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</si>
  <si>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</si>
  <si>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</si>
  <si>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</si>
  <si>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</si>
  <si>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</si>
  <si>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</si>
  <si>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</si>
  <si>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</si>
  <si>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</si>
  <si>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</si>
  <si>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</si>
  <si>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</si>
  <si>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</si>
  <si>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</si>
  <si>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</si>
  <si>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</si>
  <si>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Control Disciplinario Interno </t>
  </si>
  <si>
    <t xml:space="preserve">CDI </t>
  </si>
  <si>
    <t xml:space="preserve">Gestión de la Evaluación Independiente </t>
  </si>
  <si>
    <t xml:space="preserve">GEI </t>
  </si>
  <si>
    <t>Factores</t>
  </si>
  <si>
    <t>Clasificación</t>
  </si>
  <si>
    <t>Talento Humano</t>
  </si>
  <si>
    <t>Fraude Externo</t>
  </si>
  <si>
    <t>Fraude Interno</t>
  </si>
  <si>
    <t>Caida de Redes</t>
  </si>
  <si>
    <t>Eventos Externos</t>
  </si>
  <si>
    <t>Versión: 04</t>
  </si>
  <si>
    <t>Fecha: 15/08/2025</t>
  </si>
  <si>
    <t>Hoja 1 de 6</t>
  </si>
  <si>
    <t>GESTIÓN  DE LA MEJORA CONTINUA</t>
  </si>
  <si>
    <t>MAPA DE RIESGOS DE GESTIÓN,FISCAL,LA/FT Y CORRUPCIÓN</t>
  </si>
  <si>
    <t>DESCRIPCIÓN DEL CONTROL</t>
  </si>
  <si>
    <t xml:space="preserve">Responsable </t>
  </si>
  <si>
    <t>Periodicidad</t>
  </si>
  <si>
    <t>Propósito</t>
  </si>
  <si>
    <t>Cómo se realiza el contro</t>
  </si>
  <si>
    <t>Observación o Desviación</t>
  </si>
  <si>
    <r>
      <t xml:space="preserve">CONTROL
</t>
    </r>
    <r>
      <rPr>
        <sz val="10"/>
        <color theme="0"/>
        <rFont val="Calibri"/>
        <family val="2"/>
      </rPr>
      <t>(Redactar un párrafo de control basándose en la información de las columnas Y a AD)</t>
    </r>
  </si>
  <si>
    <t>ACCIONES DE CONTIGENCIA</t>
  </si>
  <si>
    <t>Hoja 3 de 6</t>
  </si>
  <si>
    <t>El profesional designado</t>
  </si>
  <si>
    <t>cuatrimestral</t>
  </si>
  <si>
    <t>evidencar el seguimiento a los planes estratégicos y de gestión de TI, incluyendo el análisis de desviaciones y propuestas de mejora</t>
  </si>
  <si>
    <t>Seguimiento a los planes estratégicos</t>
  </si>
  <si>
    <t>Enviar mediante correo electrónico el informe trimestral a la jefatura de la OTI para su conocimiento y generar las actividades a que halla lugar.</t>
  </si>
  <si>
    <t>Informe de Seguimineto</t>
  </si>
  <si>
    <t>jefe de la OTI</t>
  </si>
  <si>
    <t>En caso de presentarsen posibles desviaciones para dar solución</t>
  </si>
  <si>
    <t>Presentar cuatrimestralmente ante el comité Institucional de Gestión y Desempeño el informe de seguimiento de la ejecución de planes estrategicos y de gestión de TI</t>
  </si>
  <si>
    <t>Presentar infirme en el proximo comité que halla lugar.</t>
  </si>
  <si>
    <t>El supervisor del contrato</t>
  </si>
  <si>
    <t>periodico</t>
  </si>
  <si>
    <t>Evidenciar las desviaciones al desarrollo de las actividades del contrato</t>
  </si>
  <si>
    <t>Seguimiento periodico a la ejecución del contrato de acuerdo en lo establecido en el ESDOP</t>
  </si>
  <si>
    <t>En caso de no realisarsen los seguiminetos se procede a realizar acta de satisfacción.</t>
  </si>
  <si>
    <t>El responsable del proceso de contratación de la dependencia</t>
  </si>
  <si>
    <t>Por demanda</t>
  </si>
  <si>
    <t>Garantizar la calidad de los bienes adquiridos y/o cumplimiento en la prestación de servicios</t>
  </si>
  <si>
    <t>Define por demanda el tipo de póliza de acuerdo a la naturaleza y necesidad del contrato</t>
  </si>
  <si>
    <t>No existe desviación ya que la aceptación de las garantias hacen parte de la legalización del proceso de contratación.</t>
  </si>
  <si>
    <t>Hoja 2 de 6</t>
  </si>
  <si>
    <t>Hoja 4 de 6</t>
  </si>
  <si>
    <t>Hoja 5 de 6</t>
  </si>
  <si>
    <t>Hoja 6 de 6</t>
  </si>
  <si>
    <t>1. Informar por correo electrónico a la Oficina Asesora de Planeación (OAP), con copia a la OCI, sobre la materialización del riesgo, la situación presentada y las acciones inmediatas tomadas para subsanar.
2. Formular la acción correctiva correspondiente, junto con las demás actividades específicas para mitigar el riesgo</t>
  </si>
  <si>
    <t>Posibilidad de afectación reputacional y economica por soborno entrante al aprobar  de forma indebida los recursos de TI o servicios tecnológicos para favorecimiento propio y un tercero.</t>
  </si>
  <si>
    <t xml:space="preserve">
Edición 1  Fecha 06/02/2026  Caso GLPI no.  143882  orfeo radicado no. 20261600095423
Modificaciones: 
Se realizó verificación de la información del mapa de riesgos de Gestión TIC para la vigencia 2026, el cual cumple con las disposiciones del DAFP V6 y la redacción del riesgo de corrupción con la metodolofia de la Guía v7 del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</si>
</sst>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Red]\([$$-240A]#,###\)"/>
    <numFmt numFmtId="165" formatCode="d/m/yyyy"/>
    <numFmt numFmtId="166" formatCode="_-* #,##0_-;\-* #,##0_-;_-* &quot;-&quot;_-;_-@"/>
    <numFmt numFmtId="167" formatCode="0.0%"/>
  </numFmts>
  <fonts count="59" x14ac:knownFonts="1">
    <font>
      <sz val="11"/>
      <color theme="1"/>
      <name val="Calibri"/>
      <scheme val="minor"/>
    </font>
    <font>
      <sz val="11"/>
      <color theme="1"/>
      <name val="Calibri"/>
      <family val="2"/>
    </font>
    <font>
      <b/>
      <sz val="11"/>
      <color theme="1"/>
      <name val="Calibri"/>
      <family val="2"/>
    </font>
    <font>
      <b/>
      <sz val="12"/>
      <color theme="1"/>
      <name val="Calibri"/>
      <family val="2"/>
    </font>
    <font>
      <sz val="11"/>
      <name val="Calibri"/>
      <family val="2"/>
    </font>
    <font>
      <b/>
      <sz val="16"/>
      <color theme="0"/>
      <name val="Calibri"/>
      <family val="2"/>
    </font>
    <font>
      <b/>
      <sz val="11"/>
      <color theme="0"/>
      <name val="Calibri"/>
      <family val="2"/>
    </font>
    <font>
      <b/>
      <sz val="10"/>
      <color theme="1"/>
      <name val="Calibri"/>
      <family val="2"/>
    </font>
    <font>
      <b/>
      <sz val="10"/>
      <color rgb="FF7F7F7F"/>
      <name val="Calibri"/>
      <family val="2"/>
    </font>
    <font>
      <sz val="10"/>
      <color theme="1"/>
      <name val="Calibri"/>
      <family val="2"/>
    </font>
    <font>
      <b/>
      <sz val="12"/>
      <color theme="0"/>
      <name val="Calibri"/>
      <family val="2"/>
    </font>
    <font>
      <b/>
      <sz val="12"/>
      <color rgb="FF000000"/>
      <name val="Calibri"/>
      <family val="2"/>
    </font>
    <font>
      <sz val="12"/>
      <color theme="1"/>
      <name val="Calibri"/>
      <family val="2"/>
    </font>
    <font>
      <i/>
      <sz val="11"/>
      <color rgb="FF7F7F7F"/>
      <name val="Calibri"/>
      <family val="2"/>
    </font>
    <font>
      <i/>
      <sz val="9"/>
      <color rgb="FF7F7F7F"/>
      <name val="Calibri"/>
      <family val="2"/>
    </font>
    <font>
      <sz val="11"/>
      <color rgb="FFC00000"/>
      <name val="Calibri"/>
      <family val="2"/>
    </font>
    <font>
      <sz val="11"/>
      <color rgb="FFFF0000"/>
      <name val="Calibri"/>
      <family val="2"/>
    </font>
    <font>
      <b/>
      <i/>
      <sz val="11"/>
      <color theme="1"/>
      <name val="Calibri"/>
      <family val="2"/>
    </font>
    <font>
      <sz val="9"/>
      <color theme="1"/>
      <name val="Calibri"/>
      <family val="2"/>
    </font>
    <font>
      <b/>
      <i/>
      <sz val="8"/>
      <color rgb="FF7F7F7F"/>
      <name val="Calibri"/>
      <family val="2"/>
    </font>
    <font>
      <sz val="11"/>
      <color rgb="FF000000"/>
      <name val="Calibri"/>
      <family val="2"/>
    </font>
    <font>
      <b/>
      <sz val="13"/>
      <color rgb="FF000000"/>
      <name val="Arial"/>
      <family val="2"/>
    </font>
    <font>
      <sz val="10"/>
      <color rgb="FF000000"/>
      <name val="Arial"/>
      <family val="2"/>
    </font>
    <font>
      <b/>
      <u/>
      <sz val="11"/>
      <color theme="1"/>
      <name val="Calibri"/>
      <family val="2"/>
    </font>
    <font>
      <b/>
      <sz val="11"/>
      <color rgb="FFC00000"/>
      <name val="Calibri"/>
      <family val="2"/>
    </font>
    <font>
      <b/>
      <sz val="14"/>
      <color theme="0"/>
      <name val="Calibri"/>
      <family val="2"/>
    </font>
    <font>
      <sz val="11"/>
      <color theme="0"/>
      <name val="Calibri"/>
      <family val="2"/>
    </font>
    <font>
      <b/>
      <u/>
      <sz val="10"/>
      <color theme="0"/>
      <name val="Calibri"/>
      <family val="2"/>
    </font>
    <font>
      <sz val="11"/>
      <color rgb="FFD8D8D8"/>
      <name val="Calibri"/>
      <family val="2"/>
    </font>
    <font>
      <sz val="8"/>
      <color rgb="FF000000"/>
      <name val="Arial"/>
      <family val="2"/>
    </font>
    <font>
      <sz val="16"/>
      <color theme="1"/>
      <name val="Calibri"/>
      <family val="2"/>
    </font>
    <font>
      <b/>
      <sz val="18"/>
      <color theme="0"/>
      <name val="Calibri"/>
      <family val="2"/>
    </font>
    <font>
      <b/>
      <sz val="11"/>
      <color rgb="FFFFFFFF"/>
      <name val="Calibri"/>
      <family val="2"/>
    </font>
    <font>
      <b/>
      <sz val="11"/>
      <color rgb="FF000000"/>
      <name val="Calibri"/>
      <family val="2"/>
    </font>
    <font>
      <b/>
      <sz val="14"/>
      <color theme="1"/>
      <name val="Calibri"/>
      <family val="2"/>
    </font>
    <font>
      <b/>
      <sz val="10"/>
      <color theme="0"/>
      <name val="Calibri"/>
      <family val="2"/>
    </font>
    <font>
      <sz val="11"/>
      <color rgb="FF7F7F7F"/>
      <name val="Calibri"/>
      <family val="2"/>
    </font>
    <font>
      <b/>
      <sz val="11"/>
      <color rgb="FFFF0000"/>
      <name val="Calibri"/>
      <family val="2"/>
    </font>
    <font>
      <b/>
      <sz val="11"/>
      <color rgb="FF000000"/>
      <name val="Arial"/>
      <family val="2"/>
    </font>
    <font>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sz val="9"/>
      <color theme="0"/>
      <name val="Calibri"/>
      <family val="2"/>
    </font>
    <font>
      <sz val="10"/>
      <color theme="0"/>
      <name val="Calibri"/>
      <family val="2"/>
    </font>
    <font>
      <sz val="11"/>
      <color rgb="FFFFFFFF"/>
      <name val="Calibri"/>
      <family val="2"/>
    </font>
    <font>
      <b/>
      <sz val="12"/>
      <color rgb="FFE36C09"/>
      <name val="Calibri"/>
      <family val="2"/>
    </font>
    <font>
      <sz val="11"/>
      <color theme="1"/>
      <name val="Calibri"/>
      <family val="2"/>
    </font>
    <font>
      <b/>
      <sz val="14"/>
      <color theme="1"/>
      <name val="Arial"/>
      <family val="2"/>
    </font>
    <font>
      <b/>
      <sz val="11"/>
      <color theme="1"/>
      <name val="Arial"/>
      <family val="2"/>
    </font>
    <font>
      <sz val="11"/>
      <color theme="1"/>
      <name val="Arial"/>
      <family val="2"/>
    </font>
    <font>
      <b/>
      <sz val="11"/>
      <color theme="0"/>
      <name val="Calibri"/>
      <family val="2"/>
    </font>
    <font>
      <b/>
      <sz val="11"/>
      <color theme="0"/>
      <name val="Arial"/>
      <family val="2"/>
    </font>
    <font>
      <sz val="10"/>
      <color indexed="81"/>
      <name val="Tahoma"/>
      <family val="2"/>
    </font>
    <font>
      <b/>
      <sz val="12"/>
      <color theme="0"/>
      <name val="Arial"/>
      <family val="2"/>
    </font>
    <font>
      <b/>
      <sz val="13"/>
      <color rgb="FF000000"/>
      <name val="Arial"/>
      <family val="2"/>
    </font>
    <font>
      <sz val="10"/>
      <color rgb="FF000000"/>
      <name val="Arial"/>
      <family val="2"/>
    </font>
    <font>
      <sz val="11"/>
      <color rgb="FF000000"/>
      <name val="Arial"/>
      <family val="2"/>
    </font>
  </fonts>
  <fills count="40">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FF0000"/>
        <bgColor rgb="FFFF0000"/>
      </patternFill>
    </fill>
    <fill>
      <patternFill patternType="solid">
        <fgColor rgb="FFFFFF00"/>
        <bgColor rgb="FFFFFF00"/>
      </patternFill>
    </fill>
    <fill>
      <patternFill patternType="solid">
        <fgColor rgb="FF7EEF31"/>
        <bgColor rgb="FF7EEF31"/>
      </patternFill>
    </fill>
    <fill>
      <patternFill patternType="solid">
        <fgColor rgb="FF92D050"/>
        <bgColor rgb="FF92D050"/>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8CCE4"/>
        <bgColor rgb="FFB8CCE4"/>
      </patternFill>
    </fill>
    <fill>
      <patternFill patternType="solid">
        <fgColor rgb="FFD8D8D8"/>
        <bgColor rgb="FFD8D8D8"/>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7" tint="-0.249977111117893"/>
        <bgColor indexed="64"/>
      </patternFill>
    </fill>
    <fill>
      <patternFill patternType="solid">
        <fgColor theme="9"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5" tint="0.59999389629810485"/>
        <bgColor indexed="64"/>
      </patternFill>
    </fill>
  </fills>
  <borders count="131">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style="thin">
        <color rgb="FF000000"/>
      </left>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bottom style="medium">
        <color rgb="FF000000"/>
      </bottom>
      <diagonal/>
    </border>
  </borders>
  <cellStyleXfs count="1">
    <xf numFmtId="0" fontId="0" fillId="0" borderId="0"/>
  </cellStyleXfs>
  <cellXfs count="546">
    <xf numFmtId="0" fontId="0" fillId="0" borderId="0" xfId="0"/>
    <xf numFmtId="0" fontId="1" fillId="2" borderId="1" xfId="0" applyFont="1" applyFill="1" applyBorder="1"/>
    <xf numFmtId="0" fontId="1" fillId="0" borderId="0" xfId="0" applyFont="1"/>
    <xf numFmtId="0" fontId="2" fillId="0" borderId="12" xfId="0" applyFont="1" applyBorder="1" applyAlignment="1">
      <alignment horizontal="center" vertical="center"/>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vertical="center" wrapText="1"/>
    </xf>
    <xf numFmtId="0" fontId="7" fillId="2" borderId="1" xfId="0" applyFont="1" applyFill="1" applyBorder="1" applyAlignment="1">
      <alignment vertical="center" wrapText="1"/>
    </xf>
    <xf numFmtId="0" fontId="9" fillId="0" borderId="0" xfId="0" applyFont="1" applyAlignment="1">
      <alignment horizontal="center" vertical="center" wrapText="1"/>
    </xf>
    <xf numFmtId="0" fontId="1" fillId="2" borderId="1" xfId="0" applyFont="1" applyFill="1" applyBorder="1" applyAlignment="1">
      <alignment wrapText="1"/>
    </xf>
    <xf numFmtId="0" fontId="9" fillId="2" borderId="1" xfId="0" applyFont="1" applyFill="1" applyBorder="1" applyAlignment="1">
      <alignment wrapText="1"/>
    </xf>
    <xf numFmtId="0" fontId="10" fillId="3"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10" fillId="3" borderId="22" xfId="0" applyFont="1" applyFill="1" applyBorder="1" applyAlignment="1">
      <alignment horizontal="center" vertical="center" wrapText="1"/>
    </xf>
    <xf numFmtId="0" fontId="2" fillId="0" borderId="0" xfId="0" applyFont="1" applyAlignment="1">
      <alignment horizontal="center" vertical="center"/>
    </xf>
    <xf numFmtId="0" fontId="1" fillId="0" borderId="6" xfId="0" applyFont="1" applyBorder="1" applyAlignment="1">
      <alignment horizontal="left"/>
    </xf>
    <xf numFmtId="0" fontId="1" fillId="0" borderId="0" xfId="0" applyFont="1" applyAlignment="1">
      <alignment horizontal="center" vertical="center" wrapText="1"/>
    </xf>
    <xf numFmtId="0" fontId="1" fillId="0" borderId="0" xfId="0" applyFont="1" applyAlignment="1">
      <alignment horizontal="center" vertical="center"/>
    </xf>
    <xf numFmtId="0" fontId="13" fillId="0" borderId="0" xfId="0" applyFont="1"/>
    <xf numFmtId="0" fontId="2"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wrapText="1"/>
    </xf>
    <xf numFmtId="0" fontId="1" fillId="0" borderId="0" xfId="0" applyFont="1" applyAlignment="1">
      <alignment vertical="center"/>
    </xf>
    <xf numFmtId="0" fontId="16" fillId="0" borderId="0" xfId="0" applyFont="1" applyAlignment="1">
      <alignment vertical="center" wrapText="1"/>
    </xf>
    <xf numFmtId="0" fontId="16" fillId="0" borderId="0" xfId="0" applyFont="1" applyAlignment="1">
      <alignment wrapText="1"/>
    </xf>
    <xf numFmtId="0" fontId="1" fillId="0" borderId="28" xfId="0" applyFont="1" applyBorder="1" applyAlignment="1">
      <alignment horizontal="center" vertical="center" wrapText="1"/>
    </xf>
    <xf numFmtId="0" fontId="18" fillId="0" borderId="0" xfId="0" applyFont="1" applyAlignment="1">
      <alignment horizontal="center" vertical="center" wrapText="1"/>
    </xf>
    <xf numFmtId="0" fontId="15" fillId="0" borderId="0" xfId="0" applyFont="1" applyAlignment="1">
      <alignment vertical="center" wrapText="1"/>
    </xf>
    <xf numFmtId="0" fontId="18" fillId="0" borderId="28" xfId="0" applyFont="1" applyBorder="1" applyAlignment="1">
      <alignment horizontal="center" vertical="center" wrapText="1"/>
    </xf>
    <xf numFmtId="0" fontId="18" fillId="0" borderId="0" xfId="0" applyFont="1" applyAlignment="1">
      <alignment horizontal="center" vertical="center"/>
    </xf>
    <xf numFmtId="0" fontId="2" fillId="4" borderId="30" xfId="0" applyFont="1" applyFill="1" applyBorder="1" applyAlignment="1">
      <alignment horizontal="center"/>
    </xf>
    <xf numFmtId="0" fontId="2" fillId="4" borderId="31" xfId="0" applyFont="1" applyFill="1" applyBorder="1" applyAlignment="1">
      <alignment horizontal="center" vertical="center" wrapText="1"/>
    </xf>
    <xf numFmtId="0" fontId="1" fillId="0" borderId="32" xfId="0" applyFont="1" applyBorder="1"/>
    <xf numFmtId="0" fontId="1" fillId="0" borderId="33" xfId="0" applyFont="1" applyBorder="1" applyAlignment="1">
      <alignment horizontal="center" vertical="center" wrapText="1"/>
    </xf>
    <xf numFmtId="0" fontId="19" fillId="0" borderId="0" xfId="0" applyFont="1"/>
    <xf numFmtId="0" fontId="1" fillId="2" borderId="28" xfId="0" applyFont="1" applyFill="1" applyBorder="1" applyAlignment="1">
      <alignment horizontal="center" vertical="center" wrapText="1"/>
    </xf>
    <xf numFmtId="16" fontId="1" fillId="0" borderId="0" xfId="0" applyNumberFormat="1" applyFont="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wrapText="1"/>
    </xf>
    <xf numFmtId="0" fontId="23" fillId="0" borderId="0" xfId="0" applyFont="1" applyAlignment="1">
      <alignment wrapText="1"/>
    </xf>
    <xf numFmtId="0" fontId="1" fillId="0" borderId="0" xfId="0" applyFont="1" applyAlignment="1">
      <alignment horizontal="center" wrapText="1"/>
    </xf>
    <xf numFmtId="0" fontId="15" fillId="0" borderId="0" xfId="0" applyFont="1" applyAlignment="1">
      <alignment wrapText="1"/>
    </xf>
    <xf numFmtId="0" fontId="18" fillId="0" borderId="0" xfId="0" applyFont="1" applyAlignment="1">
      <alignment wrapText="1"/>
    </xf>
    <xf numFmtId="0" fontId="24" fillId="0" borderId="0" xfId="0" applyFont="1" applyAlignment="1">
      <alignment wrapText="1"/>
    </xf>
    <xf numFmtId="0" fontId="2" fillId="0" borderId="12" xfId="0" applyFont="1" applyBorder="1" applyAlignment="1">
      <alignment wrapText="1"/>
    </xf>
    <xf numFmtId="0" fontId="12" fillId="0" borderId="0" xfId="0" applyFont="1" applyAlignment="1">
      <alignment wrapText="1"/>
    </xf>
    <xf numFmtId="0" fontId="26" fillId="6" borderId="22" xfId="0" applyFont="1" applyFill="1" applyBorder="1" applyAlignment="1">
      <alignment wrapText="1"/>
    </xf>
    <xf numFmtId="0" fontId="26" fillId="6" borderId="37" xfId="0" applyFont="1" applyFill="1" applyBorder="1" applyAlignment="1">
      <alignment wrapText="1"/>
    </xf>
    <xf numFmtId="0" fontId="6" fillId="9" borderId="38" xfId="0" applyFont="1" applyFill="1" applyBorder="1" applyAlignment="1">
      <alignment horizontal="center" vertical="center" wrapText="1"/>
    </xf>
    <xf numFmtId="0" fontId="27" fillId="9" borderId="39" xfId="0" applyFont="1" applyFill="1" applyBorder="1" applyAlignment="1">
      <alignment horizontal="center" vertical="center" wrapText="1"/>
    </xf>
    <xf numFmtId="0" fontId="6" fillId="10" borderId="37" xfId="0" applyFont="1" applyFill="1" applyBorder="1" applyAlignment="1">
      <alignment horizontal="center" vertical="center" wrapText="1"/>
    </xf>
    <xf numFmtId="0" fontId="6" fillId="11" borderId="37" xfId="0" applyFont="1" applyFill="1" applyBorder="1" applyAlignment="1">
      <alignment vertical="center" wrapText="1"/>
    </xf>
    <xf numFmtId="0" fontId="6" fillId="11" borderId="40" xfId="0" applyFont="1" applyFill="1" applyBorder="1" applyAlignment="1">
      <alignment vertical="center" wrapText="1"/>
    </xf>
    <xf numFmtId="0" fontId="6" fillId="6" borderId="45" xfId="0" applyFont="1" applyFill="1" applyBorder="1" applyAlignment="1">
      <alignment horizontal="center" vertical="center" wrapText="1"/>
    </xf>
    <xf numFmtId="0" fontId="6" fillId="12" borderId="45" xfId="0" applyFont="1" applyFill="1" applyBorder="1" applyAlignment="1">
      <alignment horizontal="center" vertical="center" wrapText="1"/>
    </xf>
    <xf numFmtId="0" fontId="6" fillId="6" borderId="45" xfId="0" applyFont="1" applyFill="1" applyBorder="1" applyAlignment="1">
      <alignment horizontal="center" vertical="center" textRotation="90" wrapText="1"/>
    </xf>
    <xf numFmtId="0" fontId="6" fillId="9" borderId="45" xfId="0" applyFont="1" applyFill="1" applyBorder="1" applyAlignment="1">
      <alignment horizontal="center" vertical="center" wrapText="1"/>
    </xf>
    <xf numFmtId="0" fontId="6" fillId="10" borderId="45" xfId="0" applyFont="1" applyFill="1" applyBorder="1" applyAlignment="1">
      <alignment horizontal="center" vertical="center" wrapText="1"/>
    </xf>
    <xf numFmtId="0" fontId="6" fillId="10" borderId="45" xfId="0" applyFont="1" applyFill="1" applyBorder="1" applyAlignment="1">
      <alignment horizontal="center" vertical="center" textRotation="90" wrapText="1"/>
    </xf>
    <xf numFmtId="0" fontId="6" fillId="11" borderId="45" xfId="0" applyFont="1" applyFill="1" applyBorder="1" applyAlignment="1">
      <alignment horizontal="center" vertical="center" wrapText="1"/>
    </xf>
    <xf numFmtId="0" fontId="1" fillId="0" borderId="47" xfId="0" applyFont="1" applyBorder="1" applyAlignment="1">
      <alignment horizontal="center" vertical="center" wrapText="1"/>
    </xf>
    <xf numFmtId="1" fontId="2" fillId="0" borderId="50" xfId="0" applyNumberFormat="1" applyFont="1" applyBorder="1" applyAlignment="1">
      <alignment horizontal="center" vertical="center" wrapText="1"/>
    </xf>
    <xf numFmtId="0" fontId="1" fillId="5" borderId="50" xfId="0" applyFont="1" applyFill="1" applyBorder="1" applyAlignment="1">
      <alignment horizontal="center" vertical="center" textRotation="90" wrapText="1"/>
    </xf>
    <xf numFmtId="0" fontId="1" fillId="8" borderId="51" xfId="0" applyFont="1" applyFill="1" applyBorder="1" applyAlignment="1">
      <alignment horizontal="center" vertical="center" wrapText="1"/>
    </xf>
    <xf numFmtId="9" fontId="1"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xf>
    <xf numFmtId="0" fontId="1" fillId="5" borderId="52" xfId="0" applyFont="1" applyFill="1" applyBorder="1" applyAlignment="1">
      <alignment horizontal="center" vertical="center" textRotation="90" wrapText="1"/>
    </xf>
    <xf numFmtId="0" fontId="28" fillId="0" borderId="0" xfId="0" applyFont="1" applyAlignment="1">
      <alignment horizontal="center" vertical="center" wrapText="1"/>
    </xf>
    <xf numFmtId="1" fontId="2"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5" borderId="6" xfId="0" applyFont="1" applyFill="1" applyBorder="1" applyAlignment="1">
      <alignment horizontal="center" vertical="center" textRotation="90" wrapText="1"/>
    </xf>
    <xf numFmtId="9" fontId="1"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5" borderId="40" xfId="0" applyFont="1" applyFill="1" applyBorder="1" applyAlignment="1">
      <alignment horizontal="center" vertical="center" textRotation="90" wrapText="1"/>
    </xf>
    <xf numFmtId="0" fontId="1" fillId="0" borderId="6"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5" borderId="45" xfId="0" applyFont="1" applyFill="1" applyBorder="1" applyAlignment="1">
      <alignment horizontal="center" vertical="center" textRotation="90" wrapText="1"/>
    </xf>
    <xf numFmtId="0" fontId="1" fillId="5" borderId="59" xfId="0" applyFont="1" applyFill="1" applyBorder="1" applyAlignment="1">
      <alignment horizontal="center" vertical="center" textRotation="90" wrapText="1"/>
    </xf>
    <xf numFmtId="9" fontId="1" fillId="5" borderId="59" xfId="0" applyNumberFormat="1" applyFont="1" applyFill="1" applyBorder="1" applyAlignment="1">
      <alignment horizontal="center" vertical="center" wrapText="1"/>
    </xf>
    <xf numFmtId="9" fontId="2" fillId="5" borderId="59" xfId="0" applyNumberFormat="1" applyFont="1" applyFill="1" applyBorder="1" applyAlignment="1">
      <alignment horizontal="center" vertical="center" wrapText="1"/>
    </xf>
    <xf numFmtId="9" fontId="2" fillId="5" borderId="59" xfId="0" applyNumberFormat="1" applyFont="1" applyFill="1" applyBorder="1" applyAlignment="1">
      <alignment horizontal="center" vertical="center"/>
    </xf>
    <xf numFmtId="0" fontId="1" fillId="0" borderId="60" xfId="0" applyFont="1" applyBorder="1" applyAlignment="1">
      <alignment horizontal="center" vertical="center" wrapText="1"/>
    </xf>
    <xf numFmtId="0" fontId="1" fillId="5" borderId="61" xfId="0" applyFont="1" applyFill="1" applyBorder="1" applyAlignment="1">
      <alignment horizontal="center" vertical="center" textRotation="90" wrapText="1"/>
    </xf>
    <xf numFmtId="9" fontId="1" fillId="5" borderId="61" xfId="0" applyNumberFormat="1" applyFont="1" applyFill="1" applyBorder="1" applyAlignment="1">
      <alignment horizontal="center" vertical="center" wrapText="1"/>
    </xf>
    <xf numFmtId="9" fontId="1" fillId="5" borderId="62" xfId="0" applyNumberFormat="1" applyFont="1" applyFill="1" applyBorder="1" applyAlignment="1">
      <alignment horizontal="center" vertical="center" wrapText="1"/>
    </xf>
    <xf numFmtId="9" fontId="2" fillId="5" borderId="61" xfId="0" applyNumberFormat="1" applyFont="1" applyFill="1" applyBorder="1" applyAlignment="1">
      <alignment horizontal="center" vertical="center" wrapText="1"/>
    </xf>
    <xf numFmtId="9" fontId="2" fillId="5" borderId="39" xfId="0" applyNumberFormat="1" applyFont="1" applyFill="1" applyBorder="1" applyAlignment="1">
      <alignment horizontal="center" vertical="center"/>
    </xf>
    <xf numFmtId="9" fontId="2" fillId="5" borderId="61" xfId="0" applyNumberFormat="1" applyFont="1" applyFill="1" applyBorder="1" applyAlignment="1">
      <alignment horizontal="center" vertical="center"/>
    </xf>
    <xf numFmtId="0" fontId="15" fillId="0" borderId="6" xfId="0" applyFont="1" applyBorder="1" applyAlignment="1">
      <alignment horizontal="center" vertical="center" wrapText="1"/>
    </xf>
    <xf numFmtId="9" fontId="1" fillId="5" borderId="22" xfId="0" applyNumberFormat="1" applyFont="1" applyFill="1" applyBorder="1" applyAlignment="1">
      <alignment horizontal="center" vertical="center" wrapText="1"/>
    </xf>
    <xf numFmtId="9" fontId="2" fillId="5" borderId="40" xfId="0" applyNumberFormat="1" applyFont="1" applyFill="1" applyBorder="1" applyAlignment="1">
      <alignment horizontal="center" vertical="center"/>
    </xf>
    <xf numFmtId="1" fontId="2" fillId="0" borderId="65" xfId="0" applyNumberFormat="1" applyFont="1" applyBorder="1" applyAlignment="1">
      <alignment horizontal="center" vertical="center" wrapText="1"/>
    </xf>
    <xf numFmtId="0" fontId="1" fillId="0" borderId="65" xfId="0" applyFont="1" applyBorder="1" applyAlignment="1">
      <alignment horizontal="center" vertical="center" wrapText="1"/>
    </xf>
    <xf numFmtId="0" fontId="1" fillId="5" borderId="65" xfId="0" applyFont="1" applyFill="1" applyBorder="1" applyAlignment="1">
      <alignment horizontal="center" vertical="center" textRotation="90" wrapText="1"/>
    </xf>
    <xf numFmtId="9" fontId="1" fillId="5" borderId="65" xfId="0" applyNumberFormat="1" applyFont="1" applyFill="1" applyBorder="1" applyAlignment="1">
      <alignment horizontal="center" vertical="center" wrapText="1"/>
    </xf>
    <xf numFmtId="9" fontId="2" fillId="5" borderId="66" xfId="0" applyNumberFormat="1" applyFont="1" applyFill="1" applyBorder="1" applyAlignment="1">
      <alignment horizontal="center" vertical="center" wrapText="1"/>
    </xf>
    <xf numFmtId="9" fontId="2" fillId="5" borderId="65" xfId="0" applyNumberFormat="1" applyFont="1" applyFill="1" applyBorder="1" applyAlignment="1">
      <alignment horizontal="center" vertical="center"/>
    </xf>
    <xf numFmtId="1" fontId="2"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0" xfId="0" applyFont="1" applyBorder="1" applyAlignment="1">
      <alignment horizontal="center" vertical="center" wrapText="1"/>
    </xf>
    <xf numFmtId="9" fontId="2" fillId="5" borderId="70" xfId="0" applyNumberFormat="1" applyFont="1" applyFill="1" applyBorder="1" applyAlignment="1">
      <alignment horizontal="center" vertical="center" wrapText="1"/>
    </xf>
    <xf numFmtId="9" fontId="2" fillId="5" borderId="65" xfId="0" applyNumberFormat="1" applyFont="1" applyFill="1" applyBorder="1" applyAlignment="1">
      <alignment horizontal="center" vertical="center" wrapText="1"/>
    </xf>
    <xf numFmtId="9" fontId="1" fillId="5" borderId="45" xfId="0" applyNumberFormat="1" applyFont="1" applyFill="1" applyBorder="1" applyAlignment="1">
      <alignment horizontal="center" vertical="center" wrapText="1"/>
    </xf>
    <xf numFmtId="9" fontId="2" fillId="5" borderId="45" xfId="0" applyNumberFormat="1" applyFont="1" applyFill="1" applyBorder="1" applyAlignment="1">
      <alignment horizontal="center" vertical="center" wrapText="1"/>
    </xf>
    <xf numFmtId="9" fontId="2" fillId="5" borderId="45" xfId="0" applyNumberFormat="1" applyFont="1" applyFill="1" applyBorder="1" applyAlignment="1">
      <alignment horizontal="center" vertical="center"/>
    </xf>
    <xf numFmtId="0" fontId="21" fillId="0" borderId="6" xfId="0" applyFont="1" applyBorder="1" applyAlignment="1">
      <alignment vertical="center" wrapText="1"/>
    </xf>
    <xf numFmtId="0" fontId="21" fillId="0" borderId="0" xfId="0" applyFont="1" applyAlignment="1">
      <alignment vertical="center" wrapText="1"/>
    </xf>
    <xf numFmtId="0" fontId="1" fillId="5" borderId="1" xfId="0" applyFont="1" applyFill="1" applyBorder="1"/>
    <xf numFmtId="0" fontId="30" fillId="0" borderId="0" xfId="0" applyFont="1"/>
    <xf numFmtId="0" fontId="30" fillId="0" borderId="0" xfId="0" applyFont="1" applyAlignment="1">
      <alignment horizontal="center"/>
    </xf>
    <xf numFmtId="0" fontId="31" fillId="0" borderId="0" xfId="0" applyFont="1"/>
    <xf numFmtId="0" fontId="32" fillId="9" borderId="6" xfId="0" applyFont="1" applyFill="1" applyBorder="1" applyAlignment="1">
      <alignment horizontal="center" vertical="center" wrapText="1"/>
    </xf>
    <xf numFmtId="0" fontId="32" fillId="9" borderId="6" xfId="0" applyFont="1" applyFill="1" applyBorder="1" applyAlignment="1">
      <alignment horizontal="center" vertical="center"/>
    </xf>
    <xf numFmtId="0" fontId="32" fillId="3" borderId="61" xfId="0" applyFont="1" applyFill="1" applyBorder="1" applyAlignment="1">
      <alignment horizontal="center" vertical="center" wrapText="1" readingOrder="1"/>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5" borderId="6" xfId="0" applyFont="1" applyFill="1" applyBorder="1" applyAlignment="1">
      <alignment horizontal="center" vertical="center" wrapText="1"/>
    </xf>
    <xf numFmtId="0" fontId="1" fillId="5" borderId="6" xfId="0" applyFont="1" applyFill="1" applyBorder="1" applyAlignment="1">
      <alignment horizontal="center" vertical="center" shrinkToFit="1"/>
    </xf>
    <xf numFmtId="0" fontId="1"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1" fillId="2" borderId="1" xfId="0" applyFont="1" applyFill="1" applyBorder="1" applyAlignment="1">
      <alignment horizontal="center" vertical="center"/>
    </xf>
    <xf numFmtId="0" fontId="32" fillId="3" borderId="6" xfId="0" applyFont="1" applyFill="1" applyBorder="1" applyAlignment="1">
      <alignment horizontal="center" vertical="center" wrapText="1" readingOrder="1"/>
    </xf>
    <xf numFmtId="0" fontId="20" fillId="0" borderId="6" xfId="0" applyFont="1" applyBorder="1" applyAlignment="1">
      <alignment horizontal="left" vertical="center" wrapText="1" readingOrder="1"/>
    </xf>
    <xf numFmtId="0" fontId="34" fillId="0" borderId="0" xfId="0" applyFont="1"/>
    <xf numFmtId="0" fontId="2" fillId="1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9" fillId="0" borderId="6" xfId="0" applyFont="1" applyBorder="1" applyAlignment="1">
      <alignment vertical="center" wrapText="1"/>
    </xf>
    <xf numFmtId="0" fontId="1" fillId="0" borderId="78" xfId="0" applyFont="1" applyBorder="1" applyAlignment="1">
      <alignment wrapText="1"/>
    </xf>
    <xf numFmtId="0" fontId="1" fillId="0" borderId="27" xfId="0" applyFont="1" applyBorder="1" applyAlignment="1">
      <alignment wrapText="1"/>
    </xf>
    <xf numFmtId="0" fontId="20" fillId="0" borderId="27" xfId="0" applyFont="1" applyBorder="1" applyAlignment="1">
      <alignment horizontal="center" vertical="center" wrapText="1" readingOrder="1"/>
    </xf>
    <xf numFmtId="0" fontId="20" fillId="0" borderId="79" xfId="0" applyFont="1" applyBorder="1" applyAlignment="1">
      <alignment horizontal="center" vertical="center" wrapText="1" readingOrder="1"/>
    </xf>
    <xf numFmtId="0" fontId="20" fillId="0" borderId="80" xfId="0" applyFont="1" applyBorder="1" applyAlignment="1">
      <alignment horizontal="center" vertical="center" wrapText="1" readingOrder="1"/>
    </xf>
    <xf numFmtId="0" fontId="20" fillId="0" borderId="81" xfId="0" applyFont="1" applyBorder="1" applyAlignment="1">
      <alignment horizontal="center" vertical="center" wrapText="1" readingOrder="1"/>
    </xf>
    <xf numFmtId="0" fontId="1" fillId="0" borderId="82" xfId="0" applyFont="1" applyBorder="1"/>
    <xf numFmtId="0" fontId="2" fillId="0" borderId="6" xfId="0" applyFont="1" applyBorder="1" applyAlignment="1">
      <alignment horizontal="center" vertical="center" wrapText="1"/>
    </xf>
    <xf numFmtId="0" fontId="1" fillId="0" borderId="84" xfId="0" applyFont="1" applyBorder="1" applyAlignment="1">
      <alignment wrapText="1"/>
    </xf>
    <xf numFmtId="0" fontId="20" fillId="0" borderId="0" xfId="0" applyFont="1" applyAlignment="1">
      <alignment horizontal="center" vertical="center" wrapText="1" readingOrder="1"/>
    </xf>
    <xf numFmtId="0" fontId="20" fillId="0" borderId="85" xfId="0" applyFont="1" applyBorder="1" applyAlignment="1">
      <alignment horizontal="center" vertical="center" wrapText="1" readingOrder="1"/>
    </xf>
    <xf numFmtId="0" fontId="20" fillId="0" borderId="86" xfId="0" applyFont="1" applyBorder="1" applyAlignment="1">
      <alignment horizontal="center" vertical="center" wrapText="1" readingOrder="1"/>
    </xf>
    <xf numFmtId="0" fontId="20" fillId="0" borderId="84" xfId="0" applyFont="1" applyBorder="1" applyAlignment="1">
      <alignment horizontal="center" vertical="center" wrapText="1" readingOrder="1"/>
    </xf>
    <xf numFmtId="0" fontId="33" fillId="17" borderId="87" xfId="0" applyFont="1" applyFill="1" applyBorder="1" applyAlignment="1">
      <alignment horizontal="center" vertical="center" wrapText="1" readingOrder="1"/>
    </xf>
    <xf numFmtId="0" fontId="33" fillId="17" borderId="51" xfId="0" applyFont="1" applyFill="1" applyBorder="1" applyAlignment="1">
      <alignment horizontal="center" vertical="center" wrapText="1" readingOrder="1"/>
    </xf>
    <xf numFmtId="0" fontId="33" fillId="18" borderId="88" xfId="0" applyFont="1" applyFill="1" applyBorder="1" applyAlignment="1">
      <alignment horizontal="center" vertical="center" wrapText="1" readingOrder="1"/>
    </xf>
    <xf numFmtId="0" fontId="33" fillId="18" borderId="50" xfId="0" applyFont="1" applyFill="1" applyBorder="1" applyAlignment="1">
      <alignment horizontal="center" vertical="center" wrapText="1" readingOrder="1"/>
    </xf>
    <xf numFmtId="0" fontId="33" fillId="18" borderId="89" xfId="0" applyFont="1" applyFill="1" applyBorder="1" applyAlignment="1">
      <alignment horizontal="center" vertical="center" wrapText="1" readingOrder="1"/>
    </xf>
    <xf numFmtId="0" fontId="33" fillId="19" borderId="90" xfId="0" applyFont="1" applyFill="1" applyBorder="1" applyAlignment="1">
      <alignment horizontal="center" vertical="center" wrapText="1" readingOrder="1"/>
    </xf>
    <xf numFmtId="0" fontId="33" fillId="17" borderId="22" xfId="0" applyFont="1" applyFill="1" applyBorder="1" applyAlignment="1">
      <alignment horizontal="center" vertical="center" wrapText="1" readingOrder="1"/>
    </xf>
    <xf numFmtId="0" fontId="33" fillId="17" borderId="91" xfId="0" applyFont="1" applyFill="1" applyBorder="1" applyAlignment="1">
      <alignment horizontal="center" vertical="center" wrapText="1" readingOrder="1"/>
    </xf>
    <xf numFmtId="0" fontId="33" fillId="18" borderId="6" xfId="0" applyFont="1" applyFill="1" applyBorder="1" applyAlignment="1">
      <alignment horizontal="center" vertical="center" wrapText="1" readingOrder="1"/>
    </xf>
    <xf numFmtId="0" fontId="33" fillId="18" borderId="92" xfId="0" applyFont="1" applyFill="1" applyBorder="1" applyAlignment="1">
      <alignment horizontal="center" vertical="center" wrapText="1" readingOrder="1"/>
    </xf>
    <xf numFmtId="0" fontId="33" fillId="20" borderId="90" xfId="0" applyFont="1" applyFill="1" applyBorder="1" applyAlignment="1">
      <alignment horizontal="center" vertical="center" wrapText="1" readingOrder="1"/>
    </xf>
    <xf numFmtId="0" fontId="33" fillId="19" borderId="22" xfId="0" applyFont="1" applyFill="1" applyBorder="1" applyAlignment="1">
      <alignment horizontal="center" vertical="center" wrapText="1" readingOrder="1"/>
    </xf>
    <xf numFmtId="0" fontId="33" fillId="20" borderId="22" xfId="0" applyFont="1" applyFill="1" applyBorder="1" applyAlignment="1">
      <alignment horizontal="center" vertical="center" wrapText="1" readingOrder="1"/>
    </xf>
    <xf numFmtId="0" fontId="33" fillId="19" borderId="91" xfId="0" applyFont="1" applyFill="1" applyBorder="1" applyAlignment="1">
      <alignment horizontal="center" vertical="center" wrapText="1" readingOrder="1"/>
    </xf>
    <xf numFmtId="0" fontId="33" fillId="17" borderId="6" xfId="0" applyFont="1" applyFill="1" applyBorder="1" applyAlignment="1">
      <alignment horizontal="center" vertical="center" wrapText="1" readingOrder="1"/>
    </xf>
    <xf numFmtId="0" fontId="33" fillId="20" borderId="93" xfId="0" applyFont="1" applyFill="1" applyBorder="1" applyAlignment="1">
      <alignment horizontal="center" vertical="center" wrapText="1" readingOrder="1"/>
    </xf>
    <xf numFmtId="0" fontId="33" fillId="20" borderId="94" xfId="0" applyFont="1" applyFill="1" applyBorder="1" applyAlignment="1">
      <alignment horizontal="center" vertical="center" wrapText="1" readingOrder="1"/>
    </xf>
    <xf numFmtId="0" fontId="33" fillId="19" borderId="95" xfId="0" applyFont="1" applyFill="1" applyBorder="1" applyAlignment="1">
      <alignment horizontal="center" vertical="center" wrapText="1" readingOrder="1"/>
    </xf>
    <xf numFmtId="0" fontId="33" fillId="17" borderId="96" xfId="0" applyFont="1" applyFill="1" applyBorder="1" applyAlignment="1">
      <alignment horizontal="center" vertical="center" wrapText="1" readingOrder="1"/>
    </xf>
    <xf numFmtId="0" fontId="20" fillId="0" borderId="32" xfId="0" applyFont="1" applyBorder="1" applyAlignment="1">
      <alignment horizontal="left" wrapText="1" readingOrder="1"/>
    </xf>
    <xf numFmtId="0" fontId="20" fillId="0" borderId="29" xfId="0" applyFont="1" applyBorder="1" applyAlignment="1">
      <alignment horizontal="left" wrapText="1" readingOrder="1"/>
    </xf>
    <xf numFmtId="0" fontId="20" fillId="0" borderId="33" xfId="0" applyFont="1" applyBorder="1" applyAlignment="1">
      <alignment horizontal="left" wrapText="1" readingOrder="1"/>
    </xf>
    <xf numFmtId="0" fontId="2" fillId="0" borderId="0" xfId="0" applyFont="1" applyAlignment="1">
      <alignment vertical="center"/>
    </xf>
    <xf numFmtId="0" fontId="33" fillId="16" borderId="6" xfId="0" applyFont="1" applyFill="1" applyBorder="1" applyAlignment="1">
      <alignment horizontal="left" vertical="center" wrapText="1" readingOrder="1"/>
    </xf>
    <xf numFmtId="0" fontId="33" fillId="0" borderId="0" xfId="0" applyFont="1" applyAlignment="1">
      <alignment horizontal="left" vertical="center" wrapText="1" readingOrder="1"/>
    </xf>
    <xf numFmtId="0" fontId="2" fillId="0" borderId="0" xfId="0" applyFont="1"/>
    <xf numFmtId="0" fontId="33" fillId="18" borderId="6" xfId="0" applyFont="1" applyFill="1" applyBorder="1" applyAlignment="1">
      <alignment horizontal="left" vertical="center" wrapText="1" readingOrder="1"/>
    </xf>
    <xf numFmtId="0" fontId="33" fillId="17" borderId="6" xfId="0" applyFont="1" applyFill="1" applyBorder="1" applyAlignment="1">
      <alignment horizontal="left" vertical="center" wrapText="1" readingOrder="1"/>
    </xf>
    <xf numFmtId="0" fontId="33" fillId="19" borderId="6" xfId="0" applyFont="1" applyFill="1" applyBorder="1" applyAlignment="1">
      <alignment horizontal="left" vertical="center" wrapText="1" readingOrder="1"/>
    </xf>
    <xf numFmtId="0" fontId="33" fillId="20" borderId="6" xfId="0" applyFont="1" applyFill="1" applyBorder="1" applyAlignment="1">
      <alignment horizontal="left" vertical="center" wrapText="1" readingOrder="1"/>
    </xf>
    <xf numFmtId="0" fontId="2" fillId="0" borderId="14" xfId="0" applyFont="1" applyBorder="1"/>
    <xf numFmtId="0" fontId="2" fillId="21" borderId="6" xfId="0" applyFont="1" applyFill="1" applyBorder="1" applyAlignment="1">
      <alignment horizontal="center" vertical="center"/>
    </xf>
    <xf numFmtId="0" fontId="2" fillId="21" borderId="45" xfId="0" applyFont="1" applyFill="1" applyBorder="1" applyAlignment="1">
      <alignment horizontal="center" vertical="center"/>
    </xf>
    <xf numFmtId="0" fontId="2" fillId="0" borderId="0" xfId="0" applyFont="1" applyAlignment="1">
      <alignment horizontal="center"/>
    </xf>
    <xf numFmtId="0" fontId="7" fillId="2" borderId="28" xfId="0" applyFont="1" applyFill="1" applyBorder="1" applyAlignment="1">
      <alignment horizontal="center" vertical="center"/>
    </xf>
    <xf numFmtId="0" fontId="7" fillId="2" borderId="1" xfId="0" applyFont="1" applyFill="1" applyBorder="1" applyAlignment="1">
      <alignment horizontal="center" vertical="center"/>
    </xf>
    <xf numFmtId="0" fontId="15" fillId="0" borderId="0" xfId="0" applyFont="1"/>
    <xf numFmtId="16" fontId="1" fillId="0" borderId="0" xfId="0" applyNumberFormat="1" applyFont="1"/>
    <xf numFmtId="0" fontId="5" fillId="0" borderId="0" xfId="0" applyFont="1"/>
    <xf numFmtId="0" fontId="6" fillId="0" borderId="0" xfId="0" applyFont="1"/>
    <xf numFmtId="0" fontId="34" fillId="0" borderId="0" xfId="0" applyFont="1" applyAlignment="1">
      <alignment horizontal="right"/>
    </xf>
    <xf numFmtId="0" fontId="34" fillId="0" borderId="0" xfId="0" applyFont="1" applyAlignment="1">
      <alignment horizontal="left"/>
    </xf>
    <xf numFmtId="0" fontId="34" fillId="0" borderId="0" xfId="0" applyFont="1" applyAlignment="1">
      <alignment vertical="center"/>
    </xf>
    <xf numFmtId="0" fontId="6" fillId="3" borderId="102"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35" fillId="3" borderId="102"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vertical="center" wrapText="1"/>
    </xf>
    <xf numFmtId="0" fontId="12" fillId="0" borderId="6" xfId="0" applyFont="1" applyBorder="1" applyAlignment="1">
      <alignment horizontal="center" vertical="center"/>
    </xf>
    <xf numFmtId="0" fontId="9" fillId="2" borderId="6" xfId="0" applyFont="1" applyFill="1" applyBorder="1" applyAlignment="1">
      <alignment horizontal="center" vertical="center"/>
    </xf>
    <xf numFmtId="0" fontId="2" fillId="0" borderId="6" xfId="0" applyFont="1" applyBorder="1" applyAlignment="1">
      <alignment horizontal="center" vertical="center"/>
    </xf>
    <xf numFmtId="0" fontId="9" fillId="0" borderId="6" xfId="0" applyFont="1" applyBorder="1" applyAlignment="1">
      <alignment horizontal="center" vertical="center" wrapText="1"/>
    </xf>
    <xf numFmtId="0" fontId="1" fillId="2" borderId="6" xfId="0" applyFont="1" applyFill="1" applyBorder="1" applyAlignment="1">
      <alignment vertical="center" wrapText="1"/>
    </xf>
    <xf numFmtId="0" fontId="9" fillId="2" borderId="6" xfId="0" applyFont="1" applyFill="1" applyBorder="1" applyAlignment="1">
      <alignment horizontal="center" vertical="center" wrapText="1"/>
    </xf>
    <xf numFmtId="0" fontId="6" fillId="3" borderId="6" xfId="0" applyFont="1" applyFill="1" applyBorder="1" applyAlignment="1">
      <alignment horizontal="center" vertical="center" wrapText="1" readingOrder="1"/>
    </xf>
    <xf numFmtId="0" fontId="6" fillId="3" borderId="109" xfId="0" applyFont="1" applyFill="1" applyBorder="1" applyAlignment="1">
      <alignment horizontal="center" vertical="center" wrapText="1" readingOrder="1"/>
    </xf>
    <xf numFmtId="0" fontId="2" fillId="0" borderId="6" xfId="0" applyFont="1" applyBorder="1" applyAlignment="1">
      <alignment horizontal="center" vertical="center" wrapText="1" readingOrder="1"/>
    </xf>
    <xf numFmtId="0" fontId="1" fillId="0" borderId="6" xfId="0" applyFont="1" applyBorder="1" applyAlignment="1">
      <alignment horizontal="center"/>
    </xf>
    <xf numFmtId="0" fontId="16" fillId="0" borderId="0" xfId="0" applyFont="1"/>
    <xf numFmtId="0" fontId="26" fillId="0" borderId="0" xfId="0" applyFont="1"/>
    <xf numFmtId="0" fontId="36" fillId="0" borderId="0" xfId="0" applyFont="1" applyAlignment="1">
      <alignment vertical="center"/>
    </xf>
    <xf numFmtId="0" fontId="2" fillId="18" borderId="6" xfId="0" applyFont="1" applyFill="1" applyBorder="1" applyAlignment="1">
      <alignment horizontal="center" vertical="center" wrapText="1" readingOrder="1"/>
    </xf>
    <xf numFmtId="0" fontId="2" fillId="17" borderId="6" xfId="0" applyFont="1" applyFill="1" applyBorder="1" applyAlignment="1">
      <alignment horizontal="center" vertical="center" wrapText="1" readingOrder="1"/>
    </xf>
    <xf numFmtId="0" fontId="6" fillId="22"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22" xfId="0" applyFont="1" applyFill="1" applyBorder="1"/>
    <xf numFmtId="0" fontId="6" fillId="3" borderId="37" xfId="0" applyFont="1" applyFill="1" applyBorder="1"/>
    <xf numFmtId="0" fontId="6" fillId="3" borderId="40" xfId="0" applyFont="1" applyFill="1" applyBorder="1"/>
    <xf numFmtId="0" fontId="6" fillId="24" borderId="6" xfId="0" applyFont="1" applyFill="1" applyBorder="1" applyAlignment="1">
      <alignment horizontal="center" vertical="center" wrapText="1"/>
    </xf>
    <xf numFmtId="0" fontId="1" fillId="0" borderId="6" xfId="0" applyFont="1" applyBorder="1" applyAlignment="1">
      <alignment horizontal="center" wrapText="1"/>
    </xf>
    <xf numFmtId="0" fontId="37" fillId="0" borderId="6" xfId="0" applyFont="1" applyBorder="1" applyAlignment="1">
      <alignment horizontal="center" vertical="center" wrapText="1"/>
    </xf>
    <xf numFmtId="0" fontId="37" fillId="0" borderId="6" xfId="0" applyFont="1" applyBorder="1" applyAlignment="1">
      <alignment horizontal="center" vertical="center"/>
    </xf>
    <xf numFmtId="164" fontId="22" fillId="8" borderId="6" xfId="0" applyNumberFormat="1" applyFont="1" applyFill="1" applyBorder="1" applyAlignment="1">
      <alignment horizontal="left" vertical="center" wrapText="1"/>
    </xf>
    <xf numFmtId="0" fontId="6" fillId="9" borderId="6" xfId="0" applyFont="1" applyFill="1" applyBorder="1" applyAlignment="1">
      <alignment horizontal="center" vertical="center"/>
    </xf>
    <xf numFmtId="0" fontId="32" fillId="10" borderId="6"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1" fillId="5" borderId="6" xfId="0" applyFont="1" applyFill="1" applyBorder="1" applyAlignment="1">
      <alignment horizontal="center" vertical="center"/>
    </xf>
    <xf numFmtId="165" fontId="1" fillId="2" borderId="6" xfId="0" applyNumberFormat="1" applyFont="1" applyFill="1" applyBorder="1" applyAlignment="1">
      <alignment vertical="center" wrapText="1"/>
    </xf>
    <xf numFmtId="165" fontId="1" fillId="0" borderId="6" xfId="0" applyNumberFormat="1" applyFont="1" applyBorder="1" applyAlignment="1">
      <alignment horizontal="left" vertical="center" wrapText="1"/>
    </xf>
    <xf numFmtId="0" fontId="1" fillId="0" borderId="6" xfId="0" applyFont="1" applyBorder="1"/>
    <xf numFmtId="0" fontId="2" fillId="25" borderId="6" xfId="0" applyFont="1" applyFill="1" applyBorder="1" applyAlignment="1">
      <alignment horizontal="center"/>
    </xf>
    <xf numFmtId="0" fontId="20" fillId="0" borderId="0" xfId="0" applyFont="1"/>
    <xf numFmtId="0" fontId="33" fillId="26" borderId="87" xfId="0" applyFont="1" applyFill="1" applyBorder="1"/>
    <xf numFmtId="0" fontId="33" fillId="26" borderId="50" xfId="0" applyFont="1" applyFill="1" applyBorder="1"/>
    <xf numFmtId="0" fontId="33" fillId="26" borderId="110" xfId="0" applyFont="1" applyFill="1" applyBorder="1"/>
    <xf numFmtId="0" fontId="20" fillId="0" borderId="6" xfId="0" applyFont="1" applyBorder="1"/>
    <xf numFmtId="0" fontId="20" fillId="0" borderId="112" xfId="0" applyFont="1" applyBorder="1"/>
    <xf numFmtId="0" fontId="20" fillId="0" borderId="65" xfId="0" applyFont="1" applyBorder="1"/>
    <xf numFmtId="0" fontId="20" fillId="0" borderId="114" xfId="0" applyFont="1" applyBorder="1"/>
    <xf numFmtId="0" fontId="2" fillId="0" borderId="87" xfId="0" applyFont="1" applyBorder="1" applyAlignment="1">
      <alignment horizontal="left" vertical="top"/>
    </xf>
    <xf numFmtId="0" fontId="2" fillId="0" borderId="50" xfId="0" applyFont="1" applyBorder="1" applyAlignment="1">
      <alignment horizontal="left" vertical="top"/>
    </xf>
    <xf numFmtId="0" fontId="2" fillId="0" borderId="110" xfId="0" applyFont="1" applyBorder="1" applyAlignment="1">
      <alignment horizontal="left" vertical="top"/>
    </xf>
    <xf numFmtId="0" fontId="1" fillId="0" borderId="6" xfId="0" applyFont="1" applyBorder="1" applyAlignment="1">
      <alignment horizontal="left" vertical="top"/>
    </xf>
    <xf numFmtId="0" fontId="1" fillId="0" borderId="112" xfId="0" applyFont="1" applyBorder="1" applyAlignment="1">
      <alignment horizontal="left" vertical="top"/>
    </xf>
    <xf numFmtId="0" fontId="1" fillId="0" borderId="112" xfId="0" applyFont="1" applyBorder="1" applyAlignment="1">
      <alignment vertical="center" wrapText="1"/>
    </xf>
    <xf numFmtId="0" fontId="1" fillId="0" borderId="112" xfId="0" applyFont="1" applyBorder="1" applyAlignment="1">
      <alignment wrapText="1"/>
    </xf>
    <xf numFmtId="0" fontId="1" fillId="0" borderId="112" xfId="0" applyFont="1" applyBorder="1"/>
    <xf numFmtId="0" fontId="1" fillId="0" borderId="65" xfId="0" applyFont="1" applyBorder="1" applyAlignment="1">
      <alignment wrapText="1"/>
    </xf>
    <xf numFmtId="0" fontId="1" fillId="0" borderId="114" xfId="0" applyFont="1" applyBorder="1"/>
    <xf numFmtId="0" fontId="12" fillId="0" borderId="0" xfId="0" applyFont="1"/>
    <xf numFmtId="0" fontId="3" fillId="0" borderId="0" xfId="0" applyFont="1"/>
    <xf numFmtId="0" fontId="12" fillId="0" borderId="0" xfId="0" applyFont="1" applyAlignment="1">
      <alignment horizontal="center" vertical="center" wrapText="1"/>
    </xf>
    <xf numFmtId="0" fontId="11" fillId="27" borderId="1" xfId="0" applyFont="1" applyFill="1" applyBorder="1" applyAlignment="1">
      <alignment horizontal="center" vertical="center" wrapText="1" readingOrder="1"/>
    </xf>
    <xf numFmtId="0" fontId="39" fillId="21" borderId="115" xfId="0" applyFont="1" applyFill="1" applyBorder="1" applyAlignment="1">
      <alignment horizontal="center" vertical="center" wrapText="1" readingOrder="1"/>
    </xf>
    <xf numFmtId="0" fontId="39" fillId="0" borderId="116" xfId="0" applyFont="1" applyBorder="1" applyAlignment="1">
      <alignment horizontal="left" vertical="center" wrapText="1" readingOrder="1"/>
    </xf>
    <xf numFmtId="9" fontId="39" fillId="0" borderId="116" xfId="0" applyNumberFormat="1" applyFont="1" applyBorder="1" applyAlignment="1">
      <alignment horizontal="center" vertical="center" wrapText="1" readingOrder="1"/>
    </xf>
    <xf numFmtId="0" fontId="39" fillId="28" borderId="117" xfId="0" applyFont="1" applyFill="1" applyBorder="1" applyAlignment="1">
      <alignment horizontal="center" vertical="center" wrapText="1" readingOrder="1"/>
    </xf>
    <xf numFmtId="0" fontId="39" fillId="0" borderId="117" xfId="0" applyFont="1" applyBorder="1" applyAlignment="1">
      <alignment horizontal="left" vertical="center" wrapText="1" readingOrder="1"/>
    </xf>
    <xf numFmtId="9" fontId="39" fillId="0" borderId="117" xfId="0" applyNumberFormat="1" applyFont="1" applyBorder="1" applyAlignment="1">
      <alignment horizontal="center" vertical="center" wrapText="1" readingOrder="1"/>
    </xf>
    <xf numFmtId="0" fontId="39" fillId="29" borderId="117" xfId="0" applyFont="1" applyFill="1" applyBorder="1" applyAlignment="1">
      <alignment horizontal="center" vertical="center" wrapText="1" readingOrder="1"/>
    </xf>
    <xf numFmtId="0" fontId="39" fillId="30" borderId="117" xfId="0" applyFont="1" applyFill="1" applyBorder="1" applyAlignment="1">
      <alignment horizontal="center" vertical="center" wrapText="1" readingOrder="1"/>
    </xf>
    <xf numFmtId="0" fontId="40" fillId="18" borderId="117" xfId="0" applyFont="1" applyFill="1" applyBorder="1" applyAlignment="1">
      <alignment horizontal="center" vertical="center" wrapText="1" readingOrder="1"/>
    </xf>
    <xf numFmtId="0" fontId="12" fillId="2" borderId="1" xfId="0" applyFont="1" applyFill="1" applyBorder="1" applyAlignment="1">
      <alignment horizontal="center" vertical="center" wrapText="1"/>
    </xf>
    <xf numFmtId="0" fontId="12" fillId="0" borderId="116" xfId="0" applyFont="1" applyBorder="1" applyAlignment="1">
      <alignment horizontal="center" vertical="center" wrapText="1" readingOrder="1"/>
    </xf>
    <xf numFmtId="0" fontId="12" fillId="0" borderId="116" xfId="0" applyFont="1" applyBorder="1" applyAlignment="1">
      <alignment horizontal="left" vertical="center" wrapText="1" readingOrder="1"/>
    </xf>
    <xf numFmtId="0" fontId="12" fillId="0" borderId="117" xfId="0" applyFont="1" applyBorder="1" applyAlignment="1">
      <alignment horizontal="center" vertical="center" wrapText="1" readingOrder="1"/>
    </xf>
    <xf numFmtId="0" fontId="12" fillId="0" borderId="117" xfId="0" applyFont="1" applyBorder="1" applyAlignment="1">
      <alignment horizontal="left" vertical="center" wrapText="1" readingOrder="1"/>
    </xf>
    <xf numFmtId="0" fontId="41" fillId="0" borderId="0" xfId="0" applyFont="1"/>
    <xf numFmtId="0" fontId="12" fillId="2" borderId="1" xfId="0" applyFont="1" applyFill="1" applyBorder="1"/>
    <xf numFmtId="0" fontId="42" fillId="0" borderId="0" xfId="0" applyFont="1" applyAlignment="1">
      <alignment vertical="center"/>
    </xf>
    <xf numFmtId="0" fontId="43" fillId="0" borderId="0" xfId="0" applyFont="1" applyAlignment="1">
      <alignment horizontal="center" vertical="center"/>
    </xf>
    <xf numFmtId="0" fontId="11" fillId="31" borderId="119" xfId="0" applyFont="1" applyFill="1" applyBorder="1" applyAlignment="1">
      <alignment horizontal="center" vertical="center" wrapText="1" readingOrder="1"/>
    </xf>
    <xf numFmtId="0" fontId="11" fillId="31" borderId="120" xfId="0" applyFont="1" applyFill="1" applyBorder="1" applyAlignment="1">
      <alignment horizontal="center" vertical="center" wrapText="1" readingOrder="1"/>
    </xf>
    <xf numFmtId="3" fontId="42" fillId="0" borderId="0" xfId="0" applyNumberFormat="1" applyFont="1"/>
    <xf numFmtId="166" fontId="42" fillId="0" borderId="0" xfId="0" applyNumberFormat="1" applyFont="1"/>
    <xf numFmtId="0" fontId="10" fillId="0" borderId="0" xfId="0" applyFont="1"/>
    <xf numFmtId="0" fontId="11" fillId="2" borderId="61" xfId="0" applyFont="1" applyFill="1" applyBorder="1" applyAlignment="1">
      <alignment horizontal="center" vertical="center" wrapText="1" readingOrder="1"/>
    </xf>
    <xf numFmtId="0" fontId="39" fillId="2" borderId="61" xfId="0" applyFont="1" applyFill="1" applyBorder="1" applyAlignment="1">
      <alignment horizontal="left" vertical="center" wrapText="1" readingOrder="1"/>
    </xf>
    <xf numFmtId="9" fontId="11" fillId="2" borderId="122" xfId="0" applyNumberFormat="1" applyFont="1" applyFill="1" applyBorder="1" applyAlignment="1">
      <alignment horizontal="center" vertical="center" wrapText="1" readingOrder="1"/>
    </xf>
    <xf numFmtId="0" fontId="43" fillId="0" borderId="0" xfId="0" applyFont="1" applyAlignment="1">
      <alignment vertical="center" wrapText="1"/>
    </xf>
    <xf numFmtId="166" fontId="43" fillId="0" borderId="0" xfId="0" applyNumberFormat="1" applyFont="1" applyAlignment="1">
      <alignment vertical="center"/>
    </xf>
    <xf numFmtId="167" fontId="42" fillId="0" borderId="0" xfId="0" applyNumberFormat="1" applyFont="1" applyAlignment="1">
      <alignment vertical="center"/>
    </xf>
    <xf numFmtId="9" fontId="42" fillId="0" borderId="0" xfId="0" applyNumberFormat="1" applyFont="1" applyAlignment="1">
      <alignment vertical="center"/>
    </xf>
    <xf numFmtId="166" fontId="41" fillId="0" borderId="0" xfId="0" applyNumberFormat="1" applyFont="1" applyAlignment="1">
      <alignment horizontal="center" vertical="center"/>
    </xf>
    <xf numFmtId="0" fontId="11" fillId="2" borderId="6" xfId="0" applyFont="1" applyFill="1" applyBorder="1" applyAlignment="1">
      <alignment horizontal="center" vertical="center" wrapText="1" readingOrder="1"/>
    </xf>
    <xf numFmtId="0" fontId="39" fillId="2" borderId="6" xfId="0" applyFont="1" applyFill="1" applyBorder="1" applyAlignment="1">
      <alignment horizontal="left" vertical="center" wrapText="1" readingOrder="1"/>
    </xf>
    <xf numFmtId="9" fontId="11" fillId="2" borderId="112" xfId="0" applyNumberFormat="1" applyFont="1" applyFill="1" applyBorder="1" applyAlignment="1">
      <alignment horizontal="center" vertical="center" wrapText="1" readingOrder="1"/>
    </xf>
    <xf numFmtId="10" fontId="42" fillId="0" borderId="0" xfId="0" applyNumberFormat="1" applyFont="1" applyAlignment="1">
      <alignment vertical="center"/>
    </xf>
    <xf numFmtId="0" fontId="42" fillId="0" borderId="0" xfId="0" applyFont="1" applyAlignment="1">
      <alignment vertical="center" wrapText="1"/>
    </xf>
    <xf numFmtId="166" fontId="42" fillId="0" borderId="0" xfId="0" applyNumberFormat="1" applyFont="1" applyAlignment="1">
      <alignment vertical="center"/>
    </xf>
    <xf numFmtId="10" fontId="41" fillId="0" borderId="0" xfId="0" applyNumberFormat="1" applyFont="1" applyAlignment="1">
      <alignment vertical="center"/>
    </xf>
    <xf numFmtId="166" fontId="12" fillId="0" borderId="0" xfId="0" applyNumberFormat="1" applyFont="1" applyAlignment="1">
      <alignment horizontal="center" vertical="center"/>
    </xf>
    <xf numFmtId="9" fontId="12" fillId="0" borderId="0" xfId="0" applyNumberFormat="1" applyFont="1" applyAlignment="1">
      <alignment vertical="center"/>
    </xf>
    <xf numFmtId="0" fontId="39" fillId="2" borderId="112" xfId="0" applyFont="1" applyFill="1" applyBorder="1" applyAlignment="1">
      <alignment horizontal="center" vertical="center" wrapText="1" readingOrder="1"/>
    </xf>
    <xf numFmtId="0" fontId="11" fillId="2" borderId="65" xfId="0" applyFont="1" applyFill="1" applyBorder="1" applyAlignment="1">
      <alignment horizontal="center" vertical="center" wrapText="1" readingOrder="1"/>
    </xf>
    <xf numFmtId="0" fontId="39" fillId="2" borderId="65" xfId="0" applyFont="1" applyFill="1" applyBorder="1" applyAlignment="1">
      <alignment horizontal="left" vertical="center" wrapText="1" readingOrder="1"/>
    </xf>
    <xf numFmtId="0" fontId="39" fillId="2" borderId="114" xfId="0" applyFont="1" applyFill="1" applyBorder="1" applyAlignment="1">
      <alignment horizontal="center" vertical="center" wrapText="1" readingOrder="1"/>
    </xf>
    <xf numFmtId="9" fontId="11" fillId="0" borderId="117" xfId="0" applyNumberFormat="1" applyFont="1" applyBorder="1" applyAlignment="1">
      <alignment horizontal="center" vertical="center" wrapText="1" readingOrder="1"/>
    </xf>
    <xf numFmtId="9" fontId="39" fillId="0" borderId="0" xfId="0" applyNumberFormat="1" applyFont="1" applyAlignment="1">
      <alignment horizontal="center" vertical="center" wrapText="1" readingOrder="1"/>
    </xf>
    <xf numFmtId="0" fontId="12" fillId="0" borderId="0" xfId="0" applyFont="1" applyAlignment="1">
      <alignment horizontal="left" vertical="center" wrapText="1"/>
    </xf>
    <xf numFmtId="0" fontId="12" fillId="0" borderId="0" xfId="0" applyFont="1" applyAlignment="1">
      <alignment horizontal="left" vertical="center"/>
    </xf>
    <xf numFmtId="0" fontId="4" fillId="0" borderId="105" xfId="0" applyFont="1" applyBorder="1"/>
    <xf numFmtId="0" fontId="1" fillId="2" borderId="105" xfId="0" applyFont="1" applyFill="1" applyBorder="1"/>
    <xf numFmtId="0" fontId="51" fillId="0" borderId="6" xfId="0" applyFont="1" applyBorder="1" applyAlignment="1">
      <alignment horizontal="left" vertical="center"/>
    </xf>
    <xf numFmtId="14" fontId="3" fillId="2" borderId="6" xfId="0" applyNumberFormat="1" applyFont="1" applyFill="1" applyBorder="1" applyAlignment="1">
      <alignment horizontal="center" vertical="center"/>
    </xf>
    <xf numFmtId="0" fontId="52" fillId="10" borderId="45" xfId="0" applyFont="1" applyFill="1" applyBorder="1" applyAlignment="1">
      <alignment horizontal="center" vertical="center" wrapText="1"/>
    </xf>
    <xf numFmtId="1" fontId="2" fillId="0" borderId="45" xfId="0" applyNumberFormat="1" applyFont="1" applyBorder="1" applyAlignment="1">
      <alignment horizontal="center" vertical="center" wrapText="1"/>
    </xf>
    <xf numFmtId="1" fontId="2" fillId="0" borderId="61" xfId="0" applyNumberFormat="1" applyFont="1" applyBorder="1" applyAlignment="1">
      <alignment horizontal="center" vertical="center" wrapText="1"/>
    </xf>
    <xf numFmtId="0" fontId="53" fillId="32" borderId="123" xfId="0" applyFont="1" applyFill="1" applyBorder="1" applyAlignment="1">
      <alignment horizontal="center" vertical="center" wrapText="1"/>
    </xf>
    <xf numFmtId="1" fontId="50" fillId="0" borderId="50" xfId="0" applyNumberFormat="1" applyFont="1" applyBorder="1" applyAlignment="1">
      <alignment horizontal="center" vertical="center" wrapText="1"/>
    </xf>
    <xf numFmtId="1" fontId="58" fillId="0" borderId="6" xfId="0" applyNumberFormat="1" applyFont="1" applyBorder="1" applyAlignment="1">
      <alignment horizontal="center" vertical="center" wrapText="1"/>
    </xf>
    <xf numFmtId="1" fontId="58" fillId="0" borderId="40" xfId="0" applyNumberFormat="1" applyFont="1" applyBorder="1" applyAlignment="1">
      <alignment horizontal="center" vertical="center" wrapText="1"/>
    </xf>
    <xf numFmtId="0" fontId="48" fillId="8" borderId="50" xfId="0" applyFont="1" applyFill="1" applyBorder="1" applyAlignment="1">
      <alignment horizontal="left" vertical="top" wrapText="1"/>
    </xf>
    <xf numFmtId="1" fontId="50" fillId="0" borderId="6" xfId="0" applyNumberFormat="1" applyFont="1" applyBorder="1" applyAlignment="1">
      <alignment horizontal="center" vertical="center" wrapText="1"/>
    </xf>
    <xf numFmtId="1" fontId="58" fillId="0" borderId="61" xfId="0" applyNumberFormat="1" applyFont="1" applyBorder="1" applyAlignment="1">
      <alignment horizontal="center" vertical="center" wrapText="1"/>
    </xf>
    <xf numFmtId="1" fontId="58" fillId="0" borderId="39" xfId="0" applyNumberFormat="1" applyFont="1" applyBorder="1" applyAlignment="1">
      <alignment horizontal="center" vertical="center" wrapText="1"/>
    </xf>
    <xf numFmtId="0" fontId="48" fillId="0" borderId="6" xfId="0" applyFont="1" applyBorder="1" applyAlignment="1">
      <alignment horizontal="left" vertical="center" wrapText="1"/>
    </xf>
    <xf numFmtId="1" fontId="58" fillId="0" borderId="45" xfId="0" applyNumberFormat="1" applyFont="1" applyBorder="1" applyAlignment="1">
      <alignment horizontal="center" vertical="center" wrapText="1"/>
    </xf>
    <xf numFmtId="1" fontId="58" fillId="0" borderId="71" xfId="0" applyNumberFormat="1" applyFont="1" applyBorder="1" applyAlignment="1">
      <alignment horizontal="center" vertical="center" wrapText="1"/>
    </xf>
    <xf numFmtId="0" fontId="48" fillId="0" borderId="70" xfId="0" applyFont="1" applyBorder="1" applyAlignment="1">
      <alignment horizontal="left" vertical="center" wrapText="1"/>
    </xf>
    <xf numFmtId="0" fontId="48" fillId="0" borderId="6" xfId="0" applyFont="1" applyBorder="1" applyAlignment="1">
      <alignment horizontal="center" vertical="center" wrapText="1"/>
    </xf>
    <xf numFmtId="0" fontId="33" fillId="34" borderId="6" xfId="0" applyFont="1" applyFill="1" applyBorder="1" applyAlignment="1">
      <alignment horizontal="center" vertical="center" wrapText="1" readingOrder="1"/>
    </xf>
    <xf numFmtId="0" fontId="33" fillId="35" borderId="6" xfId="0" applyFont="1" applyFill="1" applyBorder="1" applyAlignment="1">
      <alignment horizontal="center" vertical="center" wrapText="1" readingOrder="1"/>
    </xf>
    <xf numFmtId="0" fontId="33" fillId="36" borderId="6" xfId="0" applyFont="1" applyFill="1" applyBorder="1" applyAlignment="1">
      <alignment horizontal="center" vertical="center" wrapText="1" readingOrder="1"/>
    </xf>
    <xf numFmtId="0" fontId="33" fillId="37" borderId="6" xfId="0" applyFont="1" applyFill="1" applyBorder="1" applyAlignment="1">
      <alignment horizontal="center" vertical="center" wrapText="1" readingOrder="1"/>
    </xf>
    <xf numFmtId="0" fontId="33" fillId="38" borderId="6" xfId="0" applyFont="1" applyFill="1" applyBorder="1" applyAlignment="1">
      <alignment horizontal="center" vertical="center" wrapText="1" readingOrder="1"/>
    </xf>
    <xf numFmtId="0" fontId="9" fillId="39" borderId="6" xfId="0" applyFont="1" applyFill="1" applyBorder="1" applyAlignment="1">
      <alignment vertical="center" wrapText="1"/>
    </xf>
    <xf numFmtId="164" fontId="22" fillId="8" borderId="22" xfId="0" applyNumberFormat="1" applyFont="1" applyFill="1" applyBorder="1" applyAlignment="1">
      <alignment horizontal="left" vertical="center" wrapText="1"/>
    </xf>
    <xf numFmtId="0" fontId="4" fillId="0" borderId="40" xfId="0" applyFont="1" applyBorder="1"/>
    <xf numFmtId="164" fontId="29" fillId="8" borderId="105" xfId="0" applyNumberFormat="1" applyFont="1" applyFill="1" applyBorder="1" applyAlignment="1">
      <alignment horizontal="left" vertical="center" wrapText="1"/>
    </xf>
    <xf numFmtId="165" fontId="1" fillId="2" borderId="6" xfId="0" applyNumberFormat="1" applyFont="1" applyFill="1" applyBorder="1" applyAlignment="1">
      <alignment horizontal="center" vertical="center" wrapText="1"/>
    </xf>
    <xf numFmtId="165" fontId="1" fillId="0" borderId="6" xfId="0" applyNumberFormat="1" applyFont="1" applyBorder="1" applyAlignment="1">
      <alignment horizontal="center" vertical="center" wrapText="1"/>
    </xf>
    <xf numFmtId="14" fontId="1" fillId="0" borderId="0" xfId="0" applyNumberFormat="1" applyFont="1"/>
    <xf numFmtId="14" fontId="1" fillId="0" borderId="6" xfId="0" applyNumberFormat="1" applyFont="1" applyBorder="1" applyAlignment="1">
      <alignment horizontal="center" vertical="center"/>
    </xf>
    <xf numFmtId="14" fontId="2" fillId="0" borderId="0" xfId="0" applyNumberFormat="1" applyFont="1" applyAlignment="1">
      <alignment horizontal="center"/>
    </xf>
    <xf numFmtId="14" fontId="1" fillId="0" borderId="0" xfId="0" applyNumberFormat="1" applyFont="1" applyAlignment="1">
      <alignment horizontal="center" vertical="center"/>
    </xf>
    <xf numFmtId="0" fontId="9" fillId="0" borderId="14" xfId="0" applyFont="1" applyBorder="1" applyAlignment="1">
      <alignment horizontal="center" vertical="center" wrapText="1"/>
    </xf>
    <xf numFmtId="0" fontId="4" fillId="0" borderId="15" xfId="0" applyFont="1" applyBorder="1"/>
    <xf numFmtId="0" fontId="4" fillId="0" borderId="17" xfId="0" applyFont="1" applyBorder="1"/>
    <xf numFmtId="0" fontId="9" fillId="0" borderId="14" xfId="0" applyFont="1" applyBorder="1" applyAlignment="1">
      <alignment horizontal="left" vertical="center" wrapText="1"/>
    </xf>
    <xf numFmtId="0" fontId="2" fillId="0" borderId="2" xfId="0" applyFont="1" applyBorder="1" applyAlignment="1">
      <alignment horizontal="center" vertical="center"/>
    </xf>
    <xf numFmtId="0" fontId="4" fillId="0" borderId="7" xfId="0" applyFont="1" applyBorder="1"/>
    <xf numFmtId="0" fontId="4" fillId="0" borderId="68" xfId="0" applyFont="1" applyBorder="1"/>
    <xf numFmtId="0" fontId="4" fillId="0" borderId="10" xfId="0" applyFont="1" applyBorder="1"/>
    <xf numFmtId="0" fontId="5" fillId="3" borderId="14" xfId="0" applyFont="1" applyFill="1" applyBorder="1" applyAlignment="1">
      <alignment horizontal="center"/>
    </xf>
    <xf numFmtId="0" fontId="4" fillId="0" borderId="16" xfId="0" applyFont="1" applyBorder="1"/>
    <xf numFmtId="0" fontId="1" fillId="0" borderId="14" xfId="0" applyFont="1" applyBorder="1" applyAlignment="1">
      <alignment horizontal="center" vertical="center" wrapText="1"/>
    </xf>
    <xf numFmtId="0" fontId="6" fillId="3" borderId="14" xfId="0" applyFont="1" applyFill="1" applyBorder="1" applyAlignment="1">
      <alignment horizontal="center" wrapText="1"/>
    </xf>
    <xf numFmtId="0" fontId="7" fillId="4" borderId="1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2" fillId="2" borderId="14" xfId="0" applyFont="1" applyFill="1" applyBorder="1" applyAlignment="1">
      <alignment vertical="top" wrapText="1"/>
    </xf>
    <xf numFmtId="0" fontId="4" fillId="0" borderId="15" xfId="0" applyFont="1" applyBorder="1" applyAlignment="1">
      <alignment vertical="top"/>
    </xf>
    <xf numFmtId="0" fontId="4" fillId="0" borderId="17" xfId="0" applyFont="1" applyBorder="1" applyAlignment="1">
      <alignment vertical="top"/>
    </xf>
    <xf numFmtId="0" fontId="9" fillId="2" borderId="19" xfId="0" applyFont="1" applyFill="1" applyBorder="1" applyAlignment="1">
      <alignment horizontal="center" vertical="center" wrapText="1"/>
    </xf>
    <xf numFmtId="0" fontId="4" fillId="0" borderId="20" xfId="0" applyFont="1" applyBorder="1"/>
    <xf numFmtId="0" fontId="4" fillId="0" borderId="21" xfId="0" applyFont="1" applyBorder="1"/>
    <xf numFmtId="0" fontId="6" fillId="3" borderId="14" xfId="0" applyFont="1" applyFill="1" applyBorder="1" applyAlignment="1">
      <alignment horizontal="center" vertical="center" wrapText="1"/>
    </xf>
    <xf numFmtId="0" fontId="50" fillId="0" borderId="102" xfId="0" applyFont="1" applyBorder="1" applyAlignment="1">
      <alignment horizontal="center" vertical="center" wrapText="1"/>
    </xf>
    <xf numFmtId="0" fontId="50" fillId="0" borderId="98"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73" xfId="0" applyFont="1" applyBorder="1" applyAlignment="1">
      <alignment horizontal="center" vertical="center" wrapText="1"/>
    </xf>
    <xf numFmtId="0" fontId="50" fillId="0" borderId="108" xfId="0" applyFont="1" applyBorder="1" applyAlignment="1">
      <alignment horizontal="center" vertical="center" wrapText="1"/>
    </xf>
    <xf numFmtId="0" fontId="50" fillId="0" borderId="39" xfId="0" applyFont="1" applyBorder="1" applyAlignment="1">
      <alignment horizontal="center" vertical="center" wrapText="1"/>
    </xf>
    <xf numFmtId="0" fontId="49" fillId="0" borderId="102" xfId="0" applyFont="1" applyBorder="1" applyAlignment="1">
      <alignment horizontal="center" vertical="center" wrapText="1"/>
    </xf>
    <xf numFmtId="0" fontId="49" fillId="0" borderId="98" xfId="0" applyFont="1" applyBorder="1" applyAlignment="1">
      <alignment horizontal="center" vertical="center" wrapText="1"/>
    </xf>
    <xf numFmtId="0" fontId="49" fillId="0" borderId="71" xfId="0" applyFont="1" applyBorder="1" applyAlignment="1">
      <alignment horizontal="center" vertical="center" wrapText="1"/>
    </xf>
    <xf numFmtId="0" fontId="49" fillId="0" borderId="73" xfId="0" applyFont="1" applyBorder="1" applyAlignment="1">
      <alignment horizontal="center" vertical="center" wrapText="1"/>
    </xf>
    <xf numFmtId="0" fontId="49" fillId="0" borderId="108" xfId="0" applyFont="1" applyBorder="1" applyAlignment="1">
      <alignment horizontal="center" vertical="center" wrapText="1"/>
    </xf>
    <xf numFmtId="0" fontId="49" fillId="0" borderId="39" xfId="0" applyFont="1" applyBorder="1" applyAlignment="1">
      <alignment horizontal="center" vertical="center" wrapText="1"/>
    </xf>
    <xf numFmtId="0" fontId="9" fillId="0" borderId="3" xfId="0" applyFont="1" applyBorder="1" applyAlignment="1">
      <alignment horizontal="center" vertical="center" wrapText="1"/>
    </xf>
    <xf numFmtId="0" fontId="4" fillId="0" borderId="4" xfId="0" applyFont="1" applyBorder="1"/>
    <xf numFmtId="0" fontId="4" fillId="0" borderId="5" xfId="0" applyFont="1" applyBorder="1"/>
    <xf numFmtId="0" fontId="2" fillId="0" borderId="0" xfId="0" applyFont="1" applyAlignment="1">
      <alignment horizontal="center" vertical="center"/>
    </xf>
    <xf numFmtId="0" fontId="0" fillId="0" borderId="0" xfId="0"/>
    <xf numFmtId="0" fontId="2" fillId="7" borderId="19" xfId="0" applyFont="1" applyFill="1" applyBorder="1" applyAlignment="1">
      <alignment horizontal="center" vertical="center" wrapText="1"/>
    </xf>
    <xf numFmtId="0" fontId="2" fillId="0" borderId="0" xfId="0" applyFont="1" applyAlignment="1">
      <alignment horizontal="center" vertical="center" wrapText="1"/>
    </xf>
    <xf numFmtId="0" fontId="5" fillId="6" borderId="23" xfId="0" applyFont="1" applyFill="1" applyBorder="1" applyAlignment="1">
      <alignment horizontal="center" vertical="center" wrapText="1"/>
    </xf>
    <xf numFmtId="0" fontId="1" fillId="0" borderId="24" xfId="0" applyFont="1" applyBorder="1" applyAlignment="1">
      <alignment horizontal="center" vertical="center" wrapText="1"/>
    </xf>
    <xf numFmtId="0" fontId="4" fillId="0" borderId="25" xfId="0" applyFont="1" applyBorder="1"/>
    <xf numFmtId="0" fontId="4" fillId="0" borderId="26" xfId="0" applyFont="1" applyBorder="1"/>
    <xf numFmtId="0" fontId="1" fillId="0" borderId="24"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applyAlignment="1">
      <alignment horizontal="center" vertical="center"/>
    </xf>
    <xf numFmtId="0" fontId="2" fillId="0" borderId="24" xfId="0" applyFont="1" applyBorder="1" applyAlignment="1">
      <alignment horizontal="center" vertical="center" wrapText="1"/>
    </xf>
    <xf numFmtId="0" fontId="17" fillId="0" borderId="27" xfId="0" applyFont="1" applyBorder="1" applyAlignment="1">
      <alignment horizontal="center" vertical="center"/>
    </xf>
    <xf numFmtId="0" fontId="4" fillId="0" borderId="27" xfId="0" applyFont="1" applyBorder="1"/>
    <xf numFmtId="0" fontId="5" fillId="6" borderId="19" xfId="0" applyFont="1" applyFill="1" applyBorder="1" applyAlignment="1">
      <alignment horizontal="center" vertical="center" wrapText="1"/>
    </xf>
    <xf numFmtId="0" fontId="19" fillId="0" borderId="29" xfId="0" applyFont="1" applyBorder="1" applyAlignment="1">
      <alignment horizontal="center" wrapText="1"/>
    </xf>
    <xf numFmtId="0" fontId="4" fillId="0" borderId="29" xfId="0" applyFont="1" applyBorder="1"/>
    <xf numFmtId="0" fontId="50" fillId="0" borderId="109" xfId="0" applyFont="1" applyBorder="1" applyAlignment="1">
      <alignment horizontal="center" vertical="center"/>
    </xf>
    <xf numFmtId="0" fontId="50" fillId="0" borderId="105" xfId="0" applyFont="1" applyBorder="1" applyAlignment="1">
      <alignment horizontal="center" vertical="center"/>
    </xf>
    <xf numFmtId="0" fontId="50" fillId="0" borderId="67" xfId="0" applyFont="1" applyBorder="1" applyAlignment="1">
      <alignment horizontal="center" vertical="center"/>
    </xf>
    <xf numFmtId="9" fontId="1" fillId="5" borderId="47" xfId="0" applyNumberFormat="1" applyFont="1" applyFill="1" applyBorder="1" applyAlignment="1">
      <alignment horizontal="center" vertical="center" wrapText="1"/>
    </xf>
    <xf numFmtId="0" fontId="4" fillId="0" borderId="64" xfId="0" applyFont="1" applyBorder="1"/>
    <xf numFmtId="0" fontId="1" fillId="5" borderId="47" xfId="0" applyFont="1" applyFill="1" applyBorder="1" applyAlignment="1">
      <alignment horizontal="center" vertical="center" wrapText="1"/>
    </xf>
    <xf numFmtId="0" fontId="1" fillId="0" borderId="47" xfId="0" applyFont="1" applyBorder="1" applyAlignment="1">
      <alignment horizontal="center" vertical="center" wrapText="1"/>
    </xf>
    <xf numFmtId="9" fontId="1" fillId="0" borderId="47" xfId="0" applyNumberFormat="1" applyFont="1" applyBorder="1" applyAlignment="1">
      <alignment horizontal="center" vertical="center" wrapText="1"/>
    </xf>
    <xf numFmtId="0" fontId="2" fillId="5" borderId="47"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4" fillId="0" borderId="53" xfId="0" applyFont="1" applyBorder="1"/>
    <xf numFmtId="0" fontId="4" fillId="0" borderId="69" xfId="0" applyFont="1" applyBorder="1"/>
    <xf numFmtId="0" fontId="2" fillId="0" borderId="47" xfId="0" applyFont="1" applyBorder="1" applyAlignment="1">
      <alignment horizontal="center" vertical="center" wrapText="1"/>
    </xf>
    <xf numFmtId="0" fontId="6" fillId="6" borderId="42" xfId="0" applyFont="1" applyFill="1" applyBorder="1" applyAlignment="1">
      <alignment horizontal="center" vertical="center" wrapText="1"/>
    </xf>
    <xf numFmtId="0" fontId="4" fillId="0" borderId="43" xfId="0" applyFont="1" applyBorder="1"/>
    <xf numFmtId="0" fontId="4" fillId="0" borderId="44" xfId="0" applyFont="1" applyBorder="1"/>
    <xf numFmtId="0" fontId="6" fillId="9" borderId="42"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1" fillId="5" borderId="2" xfId="0" applyFont="1" applyFill="1" applyBorder="1" applyAlignment="1">
      <alignment horizontal="center" vertical="top" wrapText="1"/>
    </xf>
    <xf numFmtId="0" fontId="1" fillId="0" borderId="2" xfId="0" applyFont="1" applyBorder="1" applyAlignment="1">
      <alignment horizontal="center" vertical="top" wrapText="1"/>
    </xf>
    <xf numFmtId="0" fontId="4" fillId="0" borderId="56" xfId="0" applyFont="1" applyBorder="1"/>
    <xf numFmtId="0" fontId="4" fillId="0" borderId="41" xfId="0" applyFont="1" applyBorder="1"/>
    <xf numFmtId="1" fontId="1" fillId="0" borderId="47" xfId="0" applyNumberFormat="1" applyFont="1" applyBorder="1" applyAlignment="1">
      <alignment horizontal="center" vertical="center" wrapText="1"/>
    </xf>
    <xf numFmtId="0" fontId="10" fillId="6" borderId="14"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10" borderId="42" xfId="0" applyFont="1" applyFill="1" applyBorder="1" applyAlignment="1">
      <alignment horizontal="center" vertical="center" textRotation="90" wrapText="1"/>
    </xf>
    <xf numFmtId="0" fontId="6" fillId="11" borderId="4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5" fillId="12" borderId="3" xfId="0" applyFont="1" applyFill="1" applyBorder="1" applyAlignment="1">
      <alignment horizontal="center" vertical="center" wrapText="1"/>
    </xf>
    <xf numFmtId="0" fontId="4" fillId="0" borderId="11" xfId="0" applyFont="1" applyBorder="1"/>
    <xf numFmtId="0" fontId="4" fillId="0" borderId="12" xfId="0" applyFont="1" applyBorder="1"/>
    <xf numFmtId="0" fontId="4" fillId="0" borderId="13" xfId="0" applyFont="1" applyBorder="1"/>
    <xf numFmtId="0" fontId="20" fillId="0" borderId="3" xfId="0" applyFont="1" applyBorder="1" applyAlignment="1">
      <alignment horizontal="center"/>
    </xf>
    <xf numFmtId="0" fontId="4" fillId="0" borderId="8" xfId="0" applyFont="1" applyBorder="1"/>
    <xf numFmtId="0" fontId="4" fillId="0" borderId="9" xfId="0" applyFont="1" applyBorder="1"/>
    <xf numFmtId="0" fontId="4" fillId="0" borderId="109" xfId="0" applyFont="1" applyBorder="1"/>
    <xf numFmtId="0" fontId="4" fillId="0" borderId="67" xfId="0" applyFont="1" applyBorder="1"/>
    <xf numFmtId="0" fontId="56" fillId="0" borderId="8" xfId="0" applyFont="1" applyBorder="1" applyAlignment="1">
      <alignment horizontal="center" vertical="center" wrapText="1"/>
    </xf>
    <xf numFmtId="0" fontId="4" fillId="0" borderId="105" xfId="0" applyFont="1" applyBorder="1"/>
    <xf numFmtId="0" fontId="4" fillId="0" borderId="108" xfId="0" applyFont="1" applyBorder="1"/>
    <xf numFmtId="0" fontId="6" fillId="9" borderId="14" xfId="0" applyFont="1" applyFill="1" applyBorder="1" applyAlignment="1">
      <alignment horizontal="center" vertical="center" wrapText="1"/>
    </xf>
    <xf numFmtId="0" fontId="52" fillId="10" borderId="14" xfId="0" applyFont="1" applyFill="1" applyBorder="1" applyAlignment="1">
      <alignment horizontal="center" vertical="center" wrapText="1"/>
    </xf>
    <xf numFmtId="0" fontId="52" fillId="10" borderId="37"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42" xfId="0" applyFont="1" applyFill="1" applyBorder="1" applyAlignment="1">
      <alignment horizontal="center" vertical="center" wrapText="1"/>
    </xf>
    <xf numFmtId="0" fontId="6" fillId="11" borderId="14" xfId="0" applyFont="1" applyFill="1" applyBorder="1" applyAlignment="1">
      <alignment horizontal="center" vertical="center" wrapText="1"/>
    </xf>
    <xf numFmtId="164" fontId="57" fillId="8" borderId="126" xfId="0" applyNumberFormat="1" applyFont="1" applyFill="1" applyBorder="1" applyAlignment="1">
      <alignment horizontal="left" vertical="center" wrapText="1"/>
    </xf>
    <xf numFmtId="164" fontId="22" fillId="8" borderId="126" xfId="0" applyNumberFormat="1" applyFont="1" applyFill="1" applyBorder="1" applyAlignment="1">
      <alignment horizontal="left" vertical="center" wrapText="1"/>
    </xf>
    <xf numFmtId="0" fontId="55" fillId="33" borderId="124" xfId="0" applyFont="1" applyFill="1" applyBorder="1" applyAlignment="1" applyProtection="1">
      <alignment horizontal="center" vertical="center" wrapText="1"/>
      <protection locked="0"/>
    </xf>
    <xf numFmtId="0" fontId="55" fillId="33" borderId="125" xfId="0" applyFont="1" applyFill="1" applyBorder="1" applyAlignment="1" applyProtection="1">
      <alignment horizontal="center" vertical="center" wrapText="1"/>
      <protection locked="0"/>
    </xf>
    <xf numFmtId="0" fontId="56" fillId="0" borderId="102"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108" xfId="0" applyFont="1" applyBorder="1" applyAlignment="1">
      <alignment horizontal="center" vertical="center" wrapText="1"/>
    </xf>
    <xf numFmtId="165" fontId="1" fillId="0" borderId="60" xfId="0" applyNumberFormat="1" applyFont="1" applyBorder="1" applyAlignment="1">
      <alignment horizontal="center" vertical="center" wrapText="1"/>
    </xf>
    <xf numFmtId="9" fontId="2" fillId="5" borderId="47" xfId="0" applyNumberFormat="1" applyFont="1" applyFill="1" applyBorder="1" applyAlignment="1">
      <alignment horizontal="center" vertical="center" wrapText="1"/>
    </xf>
    <xf numFmtId="0" fontId="2" fillId="5" borderId="67"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0" borderId="7" xfId="0" applyFont="1" applyBorder="1" applyAlignment="1">
      <alignment horizontal="center" vertical="center" wrapText="1"/>
    </xf>
    <xf numFmtId="0" fontId="1" fillId="0" borderId="7" xfId="0" applyFont="1" applyBorder="1" applyAlignment="1">
      <alignment horizontal="center" vertical="center" wrapText="1"/>
    </xf>
    <xf numFmtId="0" fontId="2" fillId="5" borderId="49" xfId="0" applyFont="1" applyFill="1" applyBorder="1" applyAlignment="1">
      <alignment horizontal="center" vertical="center" wrapText="1"/>
    </xf>
    <xf numFmtId="0" fontId="4" fillId="0" borderId="55" xfId="0" applyFont="1" applyBorder="1"/>
    <xf numFmtId="0" fontId="4" fillId="0" borderId="63" xfId="0" applyFont="1" applyBorder="1"/>
    <xf numFmtId="9" fontId="1" fillId="5" borderId="48" xfId="0" applyNumberFormat="1" applyFont="1" applyFill="1" applyBorder="1" applyAlignment="1">
      <alignment horizontal="center" vertical="center" wrapText="1"/>
    </xf>
    <xf numFmtId="0" fontId="4" fillId="0" borderId="54" xfId="0" applyFont="1" applyBorder="1"/>
    <xf numFmtId="0" fontId="4" fillId="0" borderId="57" xfId="0" applyFont="1" applyBorder="1"/>
    <xf numFmtId="0" fontId="1" fillId="5" borderId="49" xfId="0" applyFont="1" applyFill="1" applyBorder="1" applyAlignment="1">
      <alignment horizontal="center" vertical="center" wrapText="1"/>
    </xf>
    <xf numFmtId="0" fontId="4" fillId="0" borderId="58" xfId="0" applyFont="1" applyBorder="1"/>
    <xf numFmtId="9" fontId="1" fillId="5" borderId="68" xfId="0" applyNumberFormat="1" applyFont="1" applyFill="1" applyBorder="1" applyAlignment="1">
      <alignment horizontal="center" vertical="center" wrapText="1"/>
    </xf>
    <xf numFmtId="0" fontId="1" fillId="5" borderId="68" xfId="0" applyFont="1" applyFill="1" applyBorder="1" applyAlignment="1">
      <alignment horizontal="center" vertical="center" wrapText="1"/>
    </xf>
    <xf numFmtId="9" fontId="1" fillId="0" borderId="7" xfId="0" applyNumberFormat="1" applyFont="1" applyBorder="1" applyAlignment="1">
      <alignment horizontal="center" vertical="center" wrapText="1"/>
    </xf>
    <xf numFmtId="165" fontId="1" fillId="0" borderId="47" xfId="0" applyNumberFormat="1" applyFont="1" applyBorder="1" applyAlignment="1">
      <alignment horizontal="center" vertical="center" wrapText="1"/>
    </xf>
    <xf numFmtId="0" fontId="1" fillId="0" borderId="47" xfId="0" applyFont="1" applyBorder="1" applyAlignment="1">
      <alignment horizontal="left" vertical="center" wrapText="1"/>
    </xf>
    <xf numFmtId="0" fontId="4" fillId="0" borderId="130" xfId="0" applyFont="1" applyBorder="1"/>
    <xf numFmtId="0" fontId="15" fillId="0" borderId="7" xfId="0" applyFont="1" applyBorder="1" applyAlignment="1">
      <alignment horizontal="center" vertical="center" wrapText="1"/>
    </xf>
    <xf numFmtId="165" fontId="1" fillId="0" borderId="7" xfId="0" applyNumberFormat="1" applyFont="1" applyBorder="1" applyAlignment="1">
      <alignment horizontal="center" vertical="center" wrapText="1"/>
    </xf>
    <xf numFmtId="165" fontId="1" fillId="0" borderId="109" xfId="0" applyNumberFormat="1" applyFont="1" applyBorder="1" applyAlignment="1">
      <alignment horizontal="center" vertical="center" wrapText="1"/>
    </xf>
    <xf numFmtId="9" fontId="2" fillId="5" borderId="68" xfId="0" applyNumberFormat="1" applyFont="1" applyFill="1" applyBorder="1" applyAlignment="1">
      <alignment horizontal="center" vertical="center" wrapText="1"/>
    </xf>
    <xf numFmtId="0" fontId="1" fillId="0" borderId="127" xfId="0" applyFont="1" applyBorder="1" applyAlignment="1">
      <alignment horizontal="center" vertical="center" wrapText="1"/>
    </xf>
    <xf numFmtId="0" fontId="1" fillId="0" borderId="128" xfId="0" applyFont="1" applyBorder="1" applyAlignment="1">
      <alignment horizontal="center" vertical="center" wrapText="1"/>
    </xf>
    <xf numFmtId="0" fontId="1" fillId="0" borderId="129" xfId="0" applyFont="1" applyBorder="1" applyAlignment="1">
      <alignment horizontal="center" vertical="center" wrapText="1"/>
    </xf>
    <xf numFmtId="0" fontId="51" fillId="0" borderId="70" xfId="0" applyFont="1" applyBorder="1" applyAlignment="1">
      <alignment horizontal="center" vertical="center" wrapText="1"/>
    </xf>
    <xf numFmtId="0" fontId="4" fillId="0" borderId="66" xfId="0" applyFont="1" applyBorder="1"/>
    <xf numFmtId="164" fontId="29" fillId="8" borderId="19" xfId="0" applyNumberFormat="1" applyFont="1" applyFill="1" applyBorder="1" applyAlignment="1">
      <alignment horizontal="left" vertical="center" wrapText="1"/>
    </xf>
    <xf numFmtId="0" fontId="21" fillId="0" borderId="3" xfId="0" applyFont="1" applyBorder="1" applyAlignment="1">
      <alignment horizontal="center" vertical="center" wrapText="1"/>
    </xf>
    <xf numFmtId="164" fontId="22" fillId="8" borderId="14" xfId="0" applyNumberFormat="1" applyFont="1" applyFill="1" applyBorder="1" applyAlignment="1">
      <alignment horizontal="left" vertical="center" wrapText="1"/>
    </xf>
    <xf numFmtId="0" fontId="21" fillId="0" borderId="102"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39" xfId="0" applyFont="1" applyBorder="1" applyAlignment="1">
      <alignment horizontal="center" vertical="center" wrapText="1"/>
    </xf>
    <xf numFmtId="0" fontId="5" fillId="9" borderId="23" xfId="0" applyFont="1" applyFill="1" applyBorder="1" applyAlignment="1">
      <alignment horizontal="center" vertical="center" wrapText="1"/>
    </xf>
    <xf numFmtId="0" fontId="20" fillId="0" borderId="3" xfId="0" applyFont="1" applyBorder="1"/>
    <xf numFmtId="0" fontId="6" fillId="9" borderId="7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42" xfId="0" applyFont="1" applyFill="1" applyBorder="1" applyAlignment="1">
      <alignment horizontal="center" vertical="center"/>
    </xf>
    <xf numFmtId="0" fontId="10" fillId="16" borderId="77" xfId="0" applyFont="1" applyFill="1" applyBorder="1" applyAlignment="1">
      <alignment horizontal="center" vertical="center" textRotation="90" wrapText="1" readingOrder="1"/>
    </xf>
    <xf numFmtId="0" fontId="4" fillId="0" borderId="83" xfId="0" applyFont="1" applyBorder="1"/>
    <xf numFmtId="0" fontId="4" fillId="0" borderId="97" xfId="0" applyFont="1" applyBorder="1"/>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0" fillId="3" borderId="34" xfId="0" applyFont="1" applyFill="1" applyBorder="1" applyAlignment="1">
      <alignment horizontal="center"/>
    </xf>
    <xf numFmtId="0" fontId="4" fillId="0" borderId="72" xfId="0" applyFont="1" applyBorder="1"/>
    <xf numFmtId="0" fontId="10" fillId="3" borderId="14" xfId="0" applyFont="1" applyFill="1" applyBorder="1" applyAlignment="1">
      <alignment horizontal="center"/>
    </xf>
    <xf numFmtId="0" fontId="32" fillId="3" borderId="2" xfId="0" applyFont="1" applyFill="1" applyBorder="1" applyAlignment="1">
      <alignment horizontal="center" vertical="center" wrapText="1" readingOrder="1"/>
    </xf>
    <xf numFmtId="0" fontId="6" fillId="3" borderId="34" xfId="0" applyFont="1" applyFill="1" applyBorder="1" applyAlignment="1">
      <alignment horizontal="center" vertical="center" wrapText="1"/>
    </xf>
    <xf numFmtId="0" fontId="32" fillId="9" borderId="73" xfId="0" applyFont="1" applyFill="1" applyBorder="1" applyAlignment="1">
      <alignment horizontal="center" vertical="center" wrapText="1" readingOrder="1"/>
    </xf>
    <xf numFmtId="0" fontId="6" fillId="3" borderId="14" xfId="0" applyFont="1" applyFill="1" applyBorder="1" applyAlignment="1">
      <alignment horizontal="center" vertical="center" wrapText="1" readingOrder="1"/>
    </xf>
    <xf numFmtId="0" fontId="6" fillId="3" borderId="24" xfId="0" applyFont="1" applyFill="1" applyBorder="1" applyAlignment="1">
      <alignment horizontal="center" vertical="center" wrapText="1" readingOrder="1"/>
    </xf>
    <xf numFmtId="0" fontId="32" fillId="14" borderId="74" xfId="0" applyFont="1" applyFill="1" applyBorder="1" applyAlignment="1">
      <alignment horizontal="center" wrapText="1" readingOrder="1"/>
    </xf>
    <xf numFmtId="0" fontId="4" fillId="0" borderId="75" xfId="0" applyFont="1" applyBorder="1"/>
    <xf numFmtId="0" fontId="4" fillId="0" borderId="76" xfId="0" applyFont="1" applyBorder="1"/>
    <xf numFmtId="0" fontId="6" fillId="22" borderId="34" xfId="0" applyFont="1" applyFill="1" applyBorder="1" applyAlignment="1">
      <alignment horizontal="center" wrapText="1"/>
    </xf>
    <xf numFmtId="0" fontId="6" fillId="23" borderId="99" xfId="0" applyFont="1" applyFill="1" applyBorder="1" applyAlignment="1">
      <alignment horizontal="center" vertical="center" wrapText="1"/>
    </xf>
    <xf numFmtId="0" fontId="4" fillId="0" borderId="100" xfId="0" applyFont="1" applyBorder="1"/>
    <xf numFmtId="0" fontId="4" fillId="0" borderId="101" xfId="0" applyFont="1" applyBorder="1"/>
    <xf numFmtId="0" fontId="4" fillId="0" borderId="104" xfId="0" applyFont="1" applyBorder="1"/>
    <xf numFmtId="0" fontId="4" fillId="0" borderId="107" xfId="0" applyFont="1" applyBorder="1"/>
    <xf numFmtId="0" fontId="6" fillId="24" borderId="99" xfId="0" applyFont="1" applyFill="1" applyBorder="1" applyAlignment="1">
      <alignment horizontal="center" vertical="center" wrapText="1"/>
    </xf>
    <xf numFmtId="0" fontId="6" fillId="9" borderId="98" xfId="0" applyFont="1" applyFill="1" applyBorder="1" applyAlignment="1">
      <alignment horizontal="center" vertical="center" wrapText="1"/>
    </xf>
    <xf numFmtId="0" fontId="4" fillId="0" borderId="103" xfId="0" applyFont="1" applyBorder="1"/>
    <xf numFmtId="0" fontId="4" fillId="0" borderId="106" xfId="0" applyFont="1" applyBorder="1"/>
    <xf numFmtId="0" fontId="35" fillId="22" borderId="3"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1" fillId="0" borderId="2" xfId="0" applyFont="1" applyBorder="1" applyAlignment="1">
      <alignment horizontal="center" vertical="center" wrapText="1"/>
    </xf>
    <xf numFmtId="0" fontId="6" fillId="24" borderId="14" xfId="0" applyFont="1" applyFill="1" applyBorder="1" applyAlignment="1">
      <alignment horizontal="center" vertical="center" wrapText="1"/>
    </xf>
    <xf numFmtId="0" fontId="2" fillId="0" borderId="4" xfId="0" applyFont="1" applyBorder="1" applyAlignment="1">
      <alignment horizontal="center" vertical="center" wrapText="1"/>
    </xf>
    <xf numFmtId="0" fontId="33" fillId="16" borderId="77" xfId="0" applyFont="1" applyFill="1" applyBorder="1" applyAlignment="1">
      <alignment horizontal="center" vertical="center" textRotation="90" wrapText="1" readingOrder="1"/>
    </xf>
    <xf numFmtId="0" fontId="6" fillId="22" borderId="14"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6" fillId="23" borderId="14" xfId="0" applyFont="1" applyFill="1" applyBorder="1" applyAlignment="1">
      <alignment horizontal="center" vertical="center" wrapText="1"/>
    </xf>
    <xf numFmtId="0" fontId="6" fillId="9" borderId="14" xfId="0" applyFont="1" applyFill="1" applyBorder="1" applyAlignment="1">
      <alignment horizontal="center"/>
    </xf>
    <xf numFmtId="0" fontId="6" fillId="9" borderId="14" xfId="0" applyFont="1" applyFill="1" applyBorder="1" applyAlignment="1">
      <alignment horizontal="center" vertical="center"/>
    </xf>
    <xf numFmtId="0" fontId="6" fillId="10" borderId="18" xfId="0" applyFont="1" applyFill="1" applyBorder="1" applyAlignment="1">
      <alignment horizontal="center" vertical="center"/>
    </xf>
    <xf numFmtId="0" fontId="6" fillId="3" borderId="18" xfId="0" applyFont="1" applyFill="1" applyBorder="1" applyAlignment="1">
      <alignment horizontal="center" vertical="center"/>
    </xf>
    <xf numFmtId="0" fontId="1" fillId="5" borderId="2" xfId="0" applyFont="1" applyFill="1" applyBorder="1" applyAlignment="1">
      <alignment horizontal="center" vertical="center" wrapText="1"/>
    </xf>
    <xf numFmtId="0" fontId="21" fillId="0" borderId="14" xfId="0" applyFont="1" applyBorder="1" applyAlignment="1">
      <alignment horizontal="center" vertical="center" wrapText="1"/>
    </xf>
    <xf numFmtId="0" fontId="33" fillId="0" borderId="111" xfId="0" applyFont="1" applyBorder="1" applyAlignment="1">
      <alignment horizontal="left" vertical="center"/>
    </xf>
    <xf numFmtId="0" fontId="4" fillId="0" borderId="113" xfId="0" applyFont="1" applyBorder="1"/>
    <xf numFmtId="0" fontId="38" fillId="0" borderId="0" xfId="0" applyFont="1" applyAlignment="1">
      <alignment horizontal="center"/>
    </xf>
    <xf numFmtId="0" fontId="2" fillId="0" borderId="111" xfId="0" applyFont="1" applyBorder="1" applyAlignment="1">
      <alignment horizontal="center" vertical="center"/>
    </xf>
    <xf numFmtId="0" fontId="2" fillId="0" borderId="111" xfId="0" applyFont="1" applyBorder="1" applyAlignment="1">
      <alignment horizontal="center" vertical="center" wrapText="1"/>
    </xf>
    <xf numFmtId="0" fontId="33" fillId="0" borderId="0" xfId="0" applyFont="1" applyAlignment="1">
      <alignment horizontal="center"/>
    </xf>
    <xf numFmtId="0" fontId="2" fillId="0" borderId="111" xfId="0" applyFont="1" applyBorder="1" applyAlignment="1">
      <alignment horizontal="center" vertical="top"/>
    </xf>
    <xf numFmtId="0" fontId="11" fillId="2" borderId="2" xfId="0" applyFont="1" applyFill="1" applyBorder="1" applyAlignment="1">
      <alignment horizontal="center" vertical="center" wrapText="1" readingOrder="1"/>
    </xf>
    <xf numFmtId="0" fontId="3" fillId="0" borderId="0" xfId="0" applyFont="1" applyAlignment="1">
      <alignment horizontal="center" vertical="center"/>
    </xf>
    <xf numFmtId="0" fontId="11" fillId="31" borderId="24" xfId="0" applyFont="1" applyFill="1" applyBorder="1" applyAlignment="1">
      <alignment horizontal="center" vertical="center" wrapText="1" readingOrder="1"/>
    </xf>
    <xf numFmtId="0" fontId="4" fillId="0" borderId="118" xfId="0" applyFont="1" applyBorder="1"/>
    <xf numFmtId="0" fontId="11" fillId="2" borderId="121" xfId="0" applyFont="1" applyFill="1" applyBorder="1" applyAlignment="1">
      <alignment horizontal="center" vertical="center" wrapText="1" readingOrder="1"/>
    </xf>
    <xf numFmtId="0" fontId="11" fillId="2" borderId="68" xfId="0" applyFont="1" applyFill="1" applyBorder="1" applyAlignment="1">
      <alignment horizontal="center" vertical="center" wrapText="1" readingOrder="1"/>
    </xf>
    <xf numFmtId="0" fontId="11" fillId="2" borderId="111" xfId="0" applyFont="1" applyFill="1" applyBorder="1" applyAlignment="1">
      <alignment horizontal="center" vertical="center" wrapText="1" readingOrder="1"/>
    </xf>
  </cellXfs>
  <cellStyles count="1">
    <cellStyle name="Normal" xfId="0" builtinId="0"/>
  </cellStyles>
  <dxfs count="6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571500</xdr:colOff>
      <xdr:row>0</xdr:row>
      <xdr:rowOff>228600</xdr:rowOff>
    </xdr:from>
    <xdr:ext cx="733425"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36083" y="228600"/>
          <a:ext cx="733425" cy="781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1009650</xdr:colOff>
      <xdr:row>0</xdr:row>
      <xdr:rowOff>66675</xdr:rowOff>
    </xdr:from>
    <xdr:ext cx="504825" cy="466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0</xdr:row>
      <xdr:rowOff>85725</xdr:rowOff>
    </xdr:from>
    <xdr:ext cx="752475" cy="5715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1095375</xdr:colOff>
      <xdr:row>0</xdr:row>
      <xdr:rowOff>47625</xdr:rowOff>
    </xdr:from>
    <xdr:ext cx="809625" cy="714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1638300</xdr:colOff>
      <xdr:row>0</xdr:row>
      <xdr:rowOff>47625</xdr:rowOff>
    </xdr:from>
    <xdr:ext cx="800100" cy="6762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57150</xdr:colOff>
      <xdr:row>0</xdr:row>
      <xdr:rowOff>28575</xdr:rowOff>
    </xdr:from>
    <xdr:ext cx="866775" cy="7905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81200" cy="56197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3.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1"/>
  <sheetViews>
    <sheetView showGridLines="0" zoomScale="70" zoomScaleNormal="70" workbookViewId="0">
      <selection activeCell="F47" sqref="F52"/>
    </sheetView>
  </sheetViews>
  <sheetFormatPr baseColWidth="10" defaultColWidth="14.42578125" defaultRowHeight="15" customHeight="1" x14ac:dyDescent="0.25"/>
  <cols>
    <col min="1" max="1" width="4" customWidth="1"/>
    <col min="2" max="2" width="25" customWidth="1"/>
    <col min="3" max="3" width="58.42578125" customWidth="1"/>
    <col min="4" max="4" width="39.7109375" customWidth="1"/>
    <col min="5" max="5" width="39" customWidth="1"/>
    <col min="6" max="6" width="33.140625" customWidth="1"/>
    <col min="7" max="7" width="34.85546875" customWidth="1"/>
    <col min="8" max="26" width="11.42578125" customWidth="1"/>
  </cols>
  <sheetData>
    <row r="1" spans="1:26" ht="25.5" customHeight="1" x14ac:dyDescent="0.25">
      <c r="A1" s="1"/>
      <c r="B1" s="341"/>
      <c r="C1" s="359" t="s">
        <v>758</v>
      </c>
      <c r="D1" s="360"/>
      <c r="E1" s="360"/>
      <c r="F1" s="361"/>
      <c r="G1" s="304" t="s">
        <v>0</v>
      </c>
      <c r="H1" s="2"/>
      <c r="I1" s="2"/>
      <c r="J1" s="2"/>
      <c r="K1" s="2"/>
      <c r="L1" s="2"/>
      <c r="M1" s="2"/>
      <c r="N1" s="2"/>
      <c r="O1" s="2"/>
      <c r="P1" s="2"/>
      <c r="Q1" s="2"/>
      <c r="R1" s="2"/>
      <c r="S1" s="2"/>
      <c r="T1" s="2"/>
      <c r="U1" s="2"/>
      <c r="V1" s="2"/>
      <c r="W1" s="2"/>
      <c r="X1" s="2"/>
      <c r="Y1" s="2"/>
      <c r="Z1" s="2"/>
    </row>
    <row r="2" spans="1:26" ht="24" customHeight="1" x14ac:dyDescent="0.25">
      <c r="A2" s="1"/>
      <c r="B2" s="342"/>
      <c r="C2" s="362"/>
      <c r="D2" s="363"/>
      <c r="E2" s="363"/>
      <c r="F2" s="364"/>
      <c r="G2" s="304" t="s">
        <v>755</v>
      </c>
      <c r="H2" s="2"/>
      <c r="I2" s="2"/>
      <c r="J2" s="2"/>
      <c r="K2" s="2"/>
      <c r="L2" s="2"/>
      <c r="M2" s="2"/>
      <c r="N2" s="2"/>
      <c r="O2" s="2"/>
      <c r="P2" s="2"/>
      <c r="Q2" s="2"/>
      <c r="R2" s="2"/>
      <c r="S2" s="2"/>
      <c r="T2" s="2"/>
      <c r="U2" s="2"/>
      <c r="V2" s="2"/>
      <c r="W2" s="2"/>
      <c r="X2" s="2"/>
      <c r="Y2" s="2"/>
      <c r="Z2" s="2"/>
    </row>
    <row r="3" spans="1:26" ht="24" customHeight="1" x14ac:dyDescent="0.25">
      <c r="A3" s="303"/>
      <c r="B3" s="343"/>
      <c r="C3" s="365" t="s">
        <v>759</v>
      </c>
      <c r="D3" s="366"/>
      <c r="E3" s="366"/>
      <c r="F3" s="367"/>
      <c r="G3" s="304" t="s">
        <v>756</v>
      </c>
      <c r="H3" s="2"/>
      <c r="I3" s="2"/>
      <c r="J3" s="2"/>
      <c r="K3" s="2"/>
      <c r="L3" s="2"/>
      <c r="M3" s="2"/>
      <c r="N3" s="2"/>
      <c r="O3" s="2"/>
      <c r="P3" s="2"/>
      <c r="Q3" s="2"/>
      <c r="R3" s="2"/>
      <c r="S3" s="2"/>
      <c r="T3" s="2"/>
      <c r="U3" s="2"/>
      <c r="V3" s="2"/>
      <c r="W3" s="2"/>
      <c r="X3" s="2"/>
      <c r="Y3" s="2"/>
      <c r="Z3" s="2"/>
    </row>
    <row r="4" spans="1:26" ht="24" customHeight="1" x14ac:dyDescent="0.25">
      <c r="A4" s="1"/>
      <c r="B4" s="344"/>
      <c r="C4" s="368"/>
      <c r="D4" s="369"/>
      <c r="E4" s="369"/>
      <c r="F4" s="370"/>
      <c r="G4" s="304" t="s">
        <v>757</v>
      </c>
      <c r="H4" s="2"/>
      <c r="I4" s="2"/>
      <c r="J4" s="2"/>
      <c r="K4" s="2"/>
      <c r="L4" s="2"/>
      <c r="M4" s="2"/>
      <c r="N4" s="2"/>
      <c r="O4" s="2"/>
      <c r="P4" s="2"/>
      <c r="Q4" s="2"/>
      <c r="R4" s="2"/>
      <c r="S4" s="2"/>
      <c r="T4" s="2"/>
      <c r="U4" s="2"/>
      <c r="V4" s="2"/>
      <c r="W4" s="2"/>
      <c r="X4" s="2"/>
      <c r="Y4" s="2"/>
      <c r="Z4" s="2"/>
    </row>
    <row r="5" spans="1:26" ht="15" customHeight="1" x14ac:dyDescent="0.25">
      <c r="A5" s="1"/>
      <c r="B5" s="3"/>
      <c r="C5" s="3"/>
      <c r="D5" s="3"/>
      <c r="E5" s="3"/>
      <c r="F5" s="3"/>
      <c r="G5" s="4"/>
      <c r="H5" s="2"/>
      <c r="I5" s="2"/>
      <c r="J5" s="2"/>
      <c r="K5" s="2"/>
      <c r="L5" s="2"/>
      <c r="M5" s="2"/>
      <c r="N5" s="2"/>
      <c r="O5" s="2"/>
      <c r="P5" s="2"/>
      <c r="Q5" s="2"/>
      <c r="R5" s="2"/>
      <c r="S5" s="2"/>
      <c r="T5" s="2"/>
      <c r="U5" s="2"/>
      <c r="V5" s="2"/>
      <c r="W5" s="2"/>
      <c r="X5" s="2"/>
      <c r="Y5" s="2"/>
      <c r="Z5" s="2"/>
    </row>
    <row r="6" spans="1:26" ht="21" x14ac:dyDescent="0.35">
      <c r="A6" s="1"/>
      <c r="B6" s="345" t="s">
        <v>1</v>
      </c>
      <c r="C6" s="338"/>
      <c r="D6" s="338"/>
      <c r="E6" s="338"/>
      <c r="F6" s="338"/>
      <c r="G6" s="346"/>
      <c r="H6" s="2"/>
      <c r="I6" s="2"/>
      <c r="J6" s="2"/>
      <c r="K6" s="2"/>
      <c r="L6" s="2"/>
      <c r="M6" s="2"/>
      <c r="N6" s="2"/>
      <c r="O6" s="2"/>
      <c r="P6" s="2"/>
      <c r="Q6" s="2"/>
      <c r="R6" s="2"/>
      <c r="S6" s="2"/>
      <c r="T6" s="2"/>
      <c r="U6" s="2"/>
      <c r="V6" s="2"/>
      <c r="W6" s="2"/>
      <c r="X6" s="2"/>
      <c r="Y6" s="2"/>
      <c r="Z6" s="2"/>
    </row>
    <row r="7" spans="1:26" x14ac:dyDescent="0.25">
      <c r="A7" s="1"/>
      <c r="G7" s="5"/>
      <c r="H7" s="2"/>
      <c r="I7" s="2"/>
      <c r="J7" s="2"/>
      <c r="K7" s="2"/>
      <c r="L7" s="2"/>
      <c r="M7" s="2"/>
      <c r="N7" s="2"/>
      <c r="O7" s="2"/>
      <c r="P7" s="2"/>
      <c r="Q7" s="2"/>
      <c r="R7" s="2"/>
      <c r="S7" s="2"/>
      <c r="T7" s="2"/>
      <c r="U7" s="2"/>
      <c r="V7" s="2"/>
      <c r="W7" s="2"/>
      <c r="X7" s="2"/>
      <c r="Y7" s="2"/>
      <c r="Z7" s="2"/>
    </row>
    <row r="8" spans="1:26" ht="21" x14ac:dyDescent="0.35">
      <c r="A8" s="1"/>
      <c r="B8" s="345" t="s">
        <v>2</v>
      </c>
      <c r="C8" s="338"/>
      <c r="D8" s="338"/>
      <c r="E8" s="338"/>
      <c r="F8" s="338"/>
      <c r="G8" s="346"/>
      <c r="H8" s="2"/>
      <c r="I8" s="2"/>
      <c r="J8" s="2"/>
      <c r="K8" s="2"/>
      <c r="L8" s="2"/>
      <c r="M8" s="2"/>
      <c r="N8" s="2"/>
      <c r="O8" s="2"/>
      <c r="P8" s="2"/>
      <c r="Q8" s="2"/>
      <c r="R8" s="2"/>
      <c r="S8" s="2"/>
      <c r="T8" s="2"/>
      <c r="U8" s="2"/>
      <c r="V8" s="2"/>
      <c r="W8" s="2"/>
      <c r="X8" s="2"/>
      <c r="Y8" s="2"/>
      <c r="Z8" s="2"/>
    </row>
    <row r="9" spans="1:26" ht="15" customHeight="1" x14ac:dyDescent="0.25">
      <c r="A9" s="1"/>
      <c r="B9" s="347" t="s">
        <v>3</v>
      </c>
      <c r="C9" s="338"/>
      <c r="D9" s="338"/>
      <c r="E9" s="338"/>
      <c r="F9" s="338"/>
      <c r="G9" s="339"/>
      <c r="H9" s="2"/>
      <c r="I9" s="2"/>
      <c r="J9" s="2"/>
      <c r="K9" s="2"/>
      <c r="L9" s="2"/>
      <c r="M9" s="2"/>
      <c r="N9" s="2"/>
      <c r="O9" s="2"/>
      <c r="P9" s="2"/>
      <c r="Q9" s="2"/>
      <c r="R9" s="2"/>
      <c r="S9" s="2"/>
      <c r="T9" s="2"/>
      <c r="U9" s="2"/>
      <c r="V9" s="2"/>
      <c r="W9" s="2"/>
      <c r="X9" s="2"/>
      <c r="Y9" s="2"/>
      <c r="Z9" s="2"/>
    </row>
    <row r="10" spans="1:26" x14ac:dyDescent="0.25">
      <c r="A10" s="1"/>
      <c r="B10" s="348" t="s">
        <v>4</v>
      </c>
      <c r="C10" s="338"/>
      <c r="D10" s="338"/>
      <c r="E10" s="338"/>
      <c r="F10" s="338"/>
      <c r="G10" s="339"/>
      <c r="H10" s="2"/>
      <c r="I10" s="2"/>
      <c r="J10" s="2"/>
      <c r="K10" s="2"/>
      <c r="L10" s="2"/>
      <c r="M10" s="2"/>
      <c r="N10" s="2"/>
      <c r="O10" s="2"/>
      <c r="P10" s="2"/>
      <c r="Q10" s="2"/>
      <c r="R10" s="2"/>
      <c r="S10" s="2"/>
      <c r="T10" s="2"/>
      <c r="U10" s="2"/>
      <c r="V10" s="2"/>
      <c r="W10" s="2"/>
      <c r="X10" s="2"/>
      <c r="Y10" s="2"/>
      <c r="Z10" s="2"/>
    </row>
    <row r="11" spans="1:26" x14ac:dyDescent="0.25">
      <c r="A11" s="1"/>
      <c r="B11" s="348" t="s">
        <v>5</v>
      </c>
      <c r="C11" s="338"/>
      <c r="D11" s="338"/>
      <c r="E11" s="338"/>
      <c r="F11" s="338"/>
      <c r="G11" s="339"/>
      <c r="H11" s="2"/>
      <c r="I11" s="2"/>
      <c r="J11" s="2"/>
      <c r="K11" s="2"/>
      <c r="L11" s="2"/>
      <c r="M11" s="2"/>
      <c r="N11" s="2"/>
      <c r="O11" s="2"/>
      <c r="P11" s="2"/>
      <c r="Q11" s="2"/>
      <c r="R11" s="2"/>
      <c r="S11" s="2"/>
      <c r="T11" s="2"/>
      <c r="U11" s="2"/>
      <c r="V11" s="2"/>
      <c r="W11" s="2"/>
      <c r="X11" s="2"/>
      <c r="Y11" s="2"/>
      <c r="Z11" s="2"/>
    </row>
    <row r="12" spans="1:26" ht="15" customHeight="1" x14ac:dyDescent="0.25">
      <c r="A12" s="7"/>
      <c r="B12" s="349" t="s">
        <v>6</v>
      </c>
      <c r="C12" s="338"/>
      <c r="D12" s="339"/>
      <c r="E12" s="350" t="s">
        <v>7</v>
      </c>
      <c r="F12" s="338"/>
      <c r="G12" s="339"/>
      <c r="H12" s="2"/>
      <c r="I12" s="2"/>
      <c r="J12" s="2"/>
      <c r="K12" s="2"/>
      <c r="L12" s="2"/>
      <c r="M12" s="2"/>
      <c r="N12" s="2"/>
      <c r="O12" s="2"/>
      <c r="P12" s="2"/>
      <c r="Q12" s="2"/>
      <c r="R12" s="2"/>
      <c r="S12" s="2"/>
      <c r="T12" s="2"/>
      <c r="U12" s="2"/>
      <c r="V12" s="2"/>
      <c r="W12" s="2"/>
      <c r="X12" s="2"/>
      <c r="Y12" s="2"/>
      <c r="Z12" s="2"/>
    </row>
    <row r="13" spans="1:26" ht="29.25" customHeight="1" x14ac:dyDescent="0.25">
      <c r="A13" s="1"/>
      <c r="B13" s="351" t="s">
        <v>8</v>
      </c>
      <c r="C13" s="338"/>
      <c r="D13" s="338"/>
      <c r="E13" s="338"/>
      <c r="F13" s="338"/>
      <c r="G13" s="339"/>
      <c r="H13" s="2"/>
      <c r="I13" s="2"/>
      <c r="J13" s="2"/>
      <c r="K13" s="2"/>
      <c r="L13" s="2"/>
      <c r="M13" s="2"/>
      <c r="N13" s="2"/>
      <c r="O13" s="2"/>
      <c r="P13" s="2"/>
      <c r="Q13" s="2"/>
      <c r="R13" s="2"/>
      <c r="S13" s="2"/>
      <c r="T13" s="2"/>
      <c r="U13" s="2"/>
      <c r="V13" s="2"/>
      <c r="W13" s="2"/>
      <c r="X13" s="2"/>
      <c r="Y13" s="2"/>
      <c r="Z13" s="2"/>
    </row>
    <row r="14" spans="1:26" x14ac:dyDescent="0.25">
      <c r="A14" s="1"/>
      <c r="B14" s="340" t="s">
        <v>9</v>
      </c>
      <c r="C14" s="338"/>
      <c r="D14" s="339"/>
      <c r="E14" s="340" t="s">
        <v>10</v>
      </c>
      <c r="F14" s="338"/>
      <c r="G14" s="339"/>
      <c r="H14" s="2"/>
      <c r="I14" s="2"/>
      <c r="J14" s="2"/>
      <c r="K14" s="2"/>
      <c r="L14" s="2"/>
      <c r="M14" s="2"/>
      <c r="N14" s="2"/>
      <c r="O14" s="2"/>
      <c r="P14" s="2"/>
      <c r="Q14" s="2"/>
      <c r="R14" s="2"/>
      <c r="S14" s="2"/>
      <c r="T14" s="2"/>
      <c r="U14" s="2"/>
      <c r="V14" s="2"/>
      <c r="W14" s="2"/>
      <c r="X14" s="2"/>
      <c r="Y14" s="2"/>
      <c r="Z14" s="2"/>
    </row>
    <row r="15" spans="1:26" x14ac:dyDescent="0.25">
      <c r="A15" s="1"/>
      <c r="B15" s="340" t="s">
        <v>11</v>
      </c>
      <c r="C15" s="338"/>
      <c r="D15" s="339"/>
      <c r="E15" s="340" t="s">
        <v>12</v>
      </c>
      <c r="F15" s="338"/>
      <c r="G15" s="339"/>
      <c r="H15" s="2"/>
      <c r="I15" s="2"/>
      <c r="J15" s="2"/>
      <c r="K15" s="2"/>
      <c r="L15" s="2"/>
      <c r="M15" s="2"/>
      <c r="N15" s="2"/>
      <c r="O15" s="2"/>
      <c r="P15" s="2"/>
      <c r="Q15" s="2"/>
      <c r="R15" s="2"/>
      <c r="S15" s="2"/>
      <c r="T15" s="2"/>
      <c r="U15" s="2"/>
      <c r="V15" s="2"/>
      <c r="W15" s="2"/>
      <c r="X15" s="2"/>
      <c r="Y15" s="2"/>
      <c r="Z15" s="2"/>
    </row>
    <row r="16" spans="1:26" x14ac:dyDescent="0.25">
      <c r="A16" s="1"/>
      <c r="B16" s="340" t="s">
        <v>13</v>
      </c>
      <c r="C16" s="338"/>
      <c r="D16" s="339"/>
      <c r="E16" s="340" t="s">
        <v>14</v>
      </c>
      <c r="F16" s="338"/>
      <c r="G16" s="339"/>
      <c r="H16" s="2"/>
      <c r="I16" s="2"/>
      <c r="J16" s="2"/>
      <c r="K16" s="2"/>
      <c r="L16" s="2"/>
      <c r="M16" s="2"/>
      <c r="N16" s="2"/>
      <c r="O16" s="2"/>
      <c r="P16" s="2"/>
      <c r="Q16" s="2"/>
      <c r="R16" s="2"/>
      <c r="S16" s="2"/>
      <c r="T16" s="2"/>
      <c r="U16" s="2"/>
      <c r="V16" s="2"/>
      <c r="W16" s="2"/>
      <c r="X16" s="2"/>
      <c r="Y16" s="2"/>
      <c r="Z16" s="2"/>
    </row>
    <row r="17" spans="1:26" x14ac:dyDescent="0.25">
      <c r="A17" s="1"/>
      <c r="B17" s="340" t="s">
        <v>15</v>
      </c>
      <c r="C17" s="338"/>
      <c r="D17" s="339"/>
      <c r="E17" s="340" t="s">
        <v>16</v>
      </c>
      <c r="F17" s="338"/>
      <c r="G17" s="339"/>
      <c r="H17" s="2"/>
      <c r="I17" s="2"/>
      <c r="J17" s="2"/>
      <c r="K17" s="2"/>
      <c r="L17" s="2"/>
      <c r="M17" s="2"/>
      <c r="N17" s="2"/>
      <c r="O17" s="2"/>
      <c r="P17" s="2"/>
      <c r="Q17" s="2"/>
      <c r="R17" s="2"/>
      <c r="S17" s="2"/>
      <c r="T17" s="2"/>
      <c r="U17" s="2"/>
      <c r="V17" s="2"/>
      <c r="W17" s="2"/>
      <c r="X17" s="2"/>
      <c r="Y17" s="2"/>
      <c r="Z17" s="2"/>
    </row>
    <row r="18" spans="1:26" x14ac:dyDescent="0.25">
      <c r="A18" s="1"/>
      <c r="B18" s="340" t="s">
        <v>17</v>
      </c>
      <c r="C18" s="338"/>
      <c r="D18" s="339"/>
      <c r="E18" s="340" t="s">
        <v>18</v>
      </c>
      <c r="F18" s="338"/>
      <c r="G18" s="339"/>
      <c r="H18" s="2"/>
      <c r="I18" s="2"/>
      <c r="J18" s="2"/>
      <c r="K18" s="2"/>
      <c r="L18" s="2"/>
      <c r="M18" s="2"/>
      <c r="N18" s="2"/>
      <c r="O18" s="2"/>
      <c r="P18" s="2"/>
      <c r="Q18" s="2"/>
      <c r="R18" s="2"/>
      <c r="S18" s="2"/>
      <c r="T18" s="2"/>
      <c r="U18" s="2"/>
      <c r="V18" s="2"/>
      <c r="W18" s="2"/>
      <c r="X18" s="2"/>
      <c r="Y18" s="2"/>
      <c r="Z18" s="2"/>
    </row>
    <row r="19" spans="1:26" x14ac:dyDescent="0.25">
      <c r="A19" s="1"/>
      <c r="B19" s="340"/>
      <c r="C19" s="338"/>
      <c r="D19" s="339"/>
      <c r="E19" s="340"/>
      <c r="F19" s="338"/>
      <c r="G19" s="339"/>
      <c r="H19" s="2"/>
      <c r="I19" s="2"/>
      <c r="J19" s="2"/>
      <c r="K19" s="2"/>
      <c r="L19" s="2"/>
      <c r="M19" s="2"/>
      <c r="N19" s="2"/>
      <c r="O19" s="2"/>
      <c r="P19" s="2"/>
      <c r="Q19" s="2"/>
      <c r="R19" s="2"/>
      <c r="S19" s="2"/>
      <c r="T19" s="2"/>
      <c r="U19" s="2"/>
      <c r="V19" s="2"/>
      <c r="W19" s="2"/>
      <c r="X19" s="2"/>
      <c r="Y19" s="2"/>
      <c r="Z19" s="2"/>
    </row>
    <row r="20" spans="1:26" x14ac:dyDescent="0.25">
      <c r="A20" s="1"/>
      <c r="B20" s="340"/>
      <c r="C20" s="338"/>
      <c r="D20" s="339"/>
      <c r="E20" s="340"/>
      <c r="F20" s="338"/>
      <c r="G20" s="339"/>
      <c r="H20" s="2"/>
      <c r="I20" s="2"/>
      <c r="J20" s="2"/>
      <c r="K20" s="2"/>
      <c r="L20" s="2"/>
      <c r="M20" s="2"/>
      <c r="N20" s="2"/>
      <c r="O20" s="2"/>
      <c r="P20" s="2"/>
      <c r="Q20" s="2"/>
      <c r="R20" s="2"/>
      <c r="S20" s="2"/>
      <c r="T20" s="2"/>
      <c r="U20" s="2"/>
      <c r="V20" s="2"/>
      <c r="W20" s="2"/>
      <c r="X20" s="2"/>
      <c r="Y20" s="2"/>
      <c r="Z20" s="2"/>
    </row>
    <row r="21" spans="1:26" x14ac:dyDescent="0.25">
      <c r="A21" s="1"/>
      <c r="B21" s="340"/>
      <c r="C21" s="338"/>
      <c r="D21" s="339"/>
      <c r="E21" s="337"/>
      <c r="F21" s="338"/>
      <c r="G21" s="339"/>
      <c r="H21" s="2"/>
      <c r="I21" s="2"/>
      <c r="J21" s="2"/>
      <c r="K21" s="2"/>
      <c r="L21" s="2"/>
      <c r="M21" s="2"/>
      <c r="N21" s="2"/>
      <c r="O21" s="2"/>
      <c r="P21" s="2"/>
      <c r="Q21" s="2"/>
      <c r="R21" s="2"/>
      <c r="S21" s="2"/>
      <c r="T21" s="2"/>
      <c r="U21" s="2"/>
      <c r="V21" s="2"/>
      <c r="W21" s="2"/>
      <c r="X21" s="2"/>
      <c r="Y21" s="2"/>
      <c r="Z21" s="2"/>
    </row>
    <row r="22" spans="1:26" ht="15.75" customHeight="1" x14ac:dyDescent="0.25">
      <c r="A22" s="1"/>
      <c r="B22" s="340"/>
      <c r="C22" s="338"/>
      <c r="D22" s="339"/>
      <c r="E22" s="337"/>
      <c r="F22" s="338"/>
      <c r="G22" s="339"/>
      <c r="H22" s="2"/>
      <c r="I22" s="2"/>
      <c r="J22" s="2"/>
      <c r="K22" s="2"/>
      <c r="L22" s="2"/>
      <c r="M22" s="2"/>
      <c r="N22" s="2"/>
      <c r="O22" s="2"/>
      <c r="P22" s="2"/>
      <c r="Q22" s="2"/>
      <c r="R22" s="2"/>
      <c r="S22" s="2"/>
      <c r="T22" s="2"/>
      <c r="U22" s="2"/>
      <c r="V22" s="2"/>
      <c r="W22" s="2"/>
      <c r="X22" s="2"/>
      <c r="Y22" s="2"/>
      <c r="Z22" s="2"/>
    </row>
    <row r="23" spans="1:26" ht="15.75" customHeight="1" x14ac:dyDescent="0.25">
      <c r="A23" s="1"/>
      <c r="B23" s="337"/>
      <c r="C23" s="338"/>
      <c r="D23" s="339"/>
      <c r="E23" s="337"/>
      <c r="F23" s="338"/>
      <c r="G23" s="339"/>
      <c r="H23" s="2"/>
      <c r="I23" s="2"/>
      <c r="J23" s="2"/>
      <c r="K23" s="2"/>
      <c r="L23" s="2"/>
      <c r="M23" s="2"/>
      <c r="N23" s="2"/>
      <c r="O23" s="2"/>
      <c r="P23" s="2"/>
      <c r="Q23" s="2"/>
      <c r="R23" s="2"/>
      <c r="S23" s="2"/>
      <c r="T23" s="2"/>
      <c r="U23" s="2"/>
      <c r="V23" s="2"/>
      <c r="W23" s="2"/>
      <c r="X23" s="2"/>
      <c r="Y23" s="2"/>
      <c r="Z23" s="2"/>
    </row>
    <row r="24" spans="1:26" ht="15.75" customHeight="1" x14ac:dyDescent="0.25">
      <c r="A24" s="1"/>
      <c r="B24" s="337"/>
      <c r="C24" s="338"/>
      <c r="D24" s="339"/>
      <c r="E24" s="337"/>
      <c r="F24" s="338"/>
      <c r="G24" s="339"/>
      <c r="H24" s="2"/>
      <c r="I24" s="2"/>
      <c r="J24" s="2"/>
      <c r="K24" s="2"/>
      <c r="L24" s="2"/>
      <c r="M24" s="2"/>
      <c r="N24" s="2"/>
      <c r="O24" s="2"/>
      <c r="P24" s="2"/>
      <c r="Q24" s="2"/>
      <c r="R24" s="2"/>
      <c r="S24" s="2"/>
      <c r="T24" s="2"/>
      <c r="U24" s="2"/>
      <c r="V24" s="2"/>
      <c r="W24" s="2"/>
      <c r="X24" s="2"/>
      <c r="Y24" s="2"/>
      <c r="Z24" s="2"/>
    </row>
    <row r="25" spans="1:26" ht="15.75" customHeight="1" x14ac:dyDescent="0.25">
      <c r="A25" s="1"/>
      <c r="B25" s="337"/>
      <c r="C25" s="338"/>
      <c r="D25" s="339"/>
      <c r="E25" s="337"/>
      <c r="F25" s="338"/>
      <c r="G25" s="339"/>
      <c r="H25" s="2"/>
      <c r="I25" s="2"/>
      <c r="J25" s="2"/>
      <c r="K25" s="2"/>
      <c r="L25" s="2"/>
      <c r="M25" s="2"/>
      <c r="N25" s="2"/>
      <c r="O25" s="2"/>
      <c r="P25" s="2"/>
      <c r="Q25" s="2"/>
      <c r="R25" s="2"/>
      <c r="S25" s="2"/>
      <c r="T25" s="2"/>
      <c r="U25" s="2"/>
      <c r="V25" s="2"/>
      <c r="W25" s="2"/>
      <c r="X25" s="2"/>
      <c r="Y25" s="2"/>
      <c r="Z25" s="2"/>
    </row>
    <row r="26" spans="1:26" ht="15.75" customHeight="1" x14ac:dyDescent="0.25">
      <c r="A26" s="1"/>
      <c r="B26" s="337"/>
      <c r="C26" s="338"/>
      <c r="D26" s="339"/>
      <c r="E26" s="337"/>
      <c r="F26" s="338"/>
      <c r="G26" s="339"/>
      <c r="H26" s="2"/>
      <c r="I26" s="2"/>
      <c r="J26" s="2"/>
      <c r="K26" s="2"/>
      <c r="L26" s="2"/>
      <c r="M26" s="2"/>
      <c r="N26" s="2"/>
      <c r="O26" s="2"/>
      <c r="P26" s="2"/>
      <c r="Q26" s="2"/>
      <c r="R26" s="2"/>
      <c r="S26" s="2"/>
      <c r="T26" s="2"/>
      <c r="U26" s="2"/>
      <c r="V26" s="2"/>
      <c r="W26" s="2"/>
      <c r="X26" s="2"/>
      <c r="Y26" s="2"/>
      <c r="Z26" s="2"/>
    </row>
    <row r="27" spans="1:26" ht="15.75" customHeight="1" x14ac:dyDescent="0.25">
      <c r="A27" s="1"/>
      <c r="B27" s="337"/>
      <c r="C27" s="338"/>
      <c r="D27" s="339"/>
      <c r="E27" s="337"/>
      <c r="F27" s="338"/>
      <c r="G27" s="339"/>
      <c r="H27" s="2"/>
      <c r="I27" s="2"/>
      <c r="J27" s="2"/>
      <c r="K27" s="2"/>
      <c r="L27" s="2"/>
      <c r="M27" s="2"/>
      <c r="N27" s="2"/>
      <c r="O27" s="2"/>
      <c r="P27" s="2"/>
      <c r="Q27" s="2"/>
      <c r="R27" s="2"/>
      <c r="S27" s="2"/>
      <c r="T27" s="2"/>
      <c r="U27" s="2"/>
      <c r="V27" s="2"/>
      <c r="W27" s="2"/>
      <c r="X27" s="2"/>
      <c r="Y27" s="2"/>
      <c r="Z27" s="2"/>
    </row>
    <row r="28" spans="1:26" ht="15.75" customHeight="1" x14ac:dyDescent="0.25">
      <c r="A28" s="1"/>
      <c r="B28" s="8"/>
      <c r="C28" s="8"/>
      <c r="D28" s="8"/>
      <c r="E28" s="371"/>
      <c r="F28" s="372"/>
      <c r="G28" s="373"/>
      <c r="H28" s="2"/>
      <c r="I28" s="2"/>
      <c r="J28" s="2"/>
      <c r="K28" s="2"/>
      <c r="L28" s="2"/>
      <c r="M28" s="2"/>
      <c r="N28" s="2"/>
      <c r="O28" s="2"/>
      <c r="P28" s="2"/>
      <c r="Q28" s="2"/>
      <c r="R28" s="2"/>
      <c r="S28" s="2"/>
      <c r="T28" s="2"/>
      <c r="U28" s="2"/>
      <c r="V28" s="2"/>
      <c r="W28" s="2"/>
      <c r="X28" s="2"/>
      <c r="Y28" s="2"/>
      <c r="Z28" s="2"/>
    </row>
    <row r="29" spans="1:26" ht="15.75" customHeight="1" x14ac:dyDescent="0.25">
      <c r="A29" s="1"/>
      <c r="B29" s="348" t="s">
        <v>19</v>
      </c>
      <c r="C29" s="338"/>
      <c r="D29" s="338"/>
      <c r="E29" s="338"/>
      <c r="F29" s="338"/>
      <c r="G29" s="339"/>
      <c r="H29" s="2"/>
      <c r="I29" s="2"/>
      <c r="J29" s="2"/>
      <c r="K29" s="2"/>
      <c r="L29" s="2"/>
      <c r="M29" s="2"/>
      <c r="N29" s="2"/>
      <c r="O29" s="2"/>
      <c r="P29" s="2"/>
      <c r="Q29" s="2"/>
      <c r="R29" s="2"/>
      <c r="S29" s="2"/>
      <c r="T29" s="2"/>
      <c r="U29" s="2"/>
      <c r="V29" s="2"/>
      <c r="W29" s="2"/>
      <c r="X29" s="2"/>
      <c r="Y29" s="2"/>
      <c r="Z29" s="2"/>
    </row>
    <row r="30" spans="1:26" ht="15.75" customHeight="1" x14ac:dyDescent="0.25">
      <c r="A30" s="1"/>
      <c r="B30" s="358" t="s">
        <v>5</v>
      </c>
      <c r="C30" s="338"/>
      <c r="D30" s="338"/>
      <c r="E30" s="338"/>
      <c r="F30" s="338"/>
      <c r="G30" s="346"/>
      <c r="H30" s="2"/>
      <c r="I30" s="2"/>
      <c r="J30" s="2"/>
      <c r="K30" s="2"/>
      <c r="L30" s="2"/>
      <c r="M30" s="2"/>
      <c r="N30" s="2"/>
      <c r="O30" s="2"/>
      <c r="P30" s="2"/>
      <c r="Q30" s="2"/>
      <c r="R30" s="2"/>
      <c r="S30" s="2"/>
      <c r="T30" s="2"/>
      <c r="U30" s="2"/>
      <c r="V30" s="2"/>
      <c r="W30" s="2"/>
      <c r="X30" s="2"/>
      <c r="Y30" s="2"/>
      <c r="Z30" s="2"/>
    </row>
    <row r="31" spans="1:26" ht="51" customHeight="1" x14ac:dyDescent="0.25">
      <c r="A31" s="1"/>
      <c r="B31" s="350" t="s">
        <v>20</v>
      </c>
      <c r="C31" s="338"/>
      <c r="D31" s="339"/>
      <c r="E31" s="350" t="s">
        <v>21</v>
      </c>
      <c r="F31" s="338"/>
      <c r="G31" s="339"/>
      <c r="H31" s="2"/>
      <c r="I31" s="2"/>
      <c r="J31" s="2"/>
      <c r="K31" s="2"/>
      <c r="L31" s="2"/>
      <c r="M31" s="2"/>
      <c r="N31" s="2"/>
      <c r="O31" s="2"/>
      <c r="P31" s="2"/>
      <c r="Q31" s="2"/>
      <c r="R31" s="2"/>
      <c r="S31" s="2"/>
      <c r="T31" s="2"/>
      <c r="U31" s="2"/>
      <c r="V31" s="2"/>
      <c r="W31" s="2"/>
      <c r="X31" s="2"/>
      <c r="Y31" s="2"/>
      <c r="Z31" s="2"/>
    </row>
    <row r="32" spans="1:26" ht="30" customHeight="1" x14ac:dyDescent="0.25">
      <c r="A32" s="1"/>
      <c r="B32" s="351" t="s">
        <v>22</v>
      </c>
      <c r="C32" s="338"/>
      <c r="D32" s="338"/>
      <c r="E32" s="338"/>
      <c r="F32" s="338"/>
      <c r="G32" s="339"/>
      <c r="H32" s="2"/>
      <c r="I32" s="2"/>
      <c r="J32" s="2"/>
      <c r="K32" s="2"/>
      <c r="L32" s="2"/>
      <c r="M32" s="2"/>
      <c r="N32" s="2"/>
      <c r="O32" s="2"/>
      <c r="P32" s="2"/>
      <c r="Q32" s="2"/>
      <c r="R32" s="2"/>
      <c r="S32" s="2"/>
      <c r="T32" s="2"/>
      <c r="U32" s="2"/>
      <c r="V32" s="2"/>
      <c r="W32" s="2"/>
      <c r="X32" s="2"/>
      <c r="Y32" s="2"/>
      <c r="Z32" s="2"/>
    </row>
    <row r="33" spans="1:26" ht="15.75" customHeight="1" x14ac:dyDescent="0.25">
      <c r="A33" s="1"/>
      <c r="B33" s="340" t="s">
        <v>23</v>
      </c>
      <c r="C33" s="338"/>
      <c r="D33" s="339"/>
      <c r="E33" s="340" t="s">
        <v>24</v>
      </c>
      <c r="F33" s="338"/>
      <c r="G33" s="339"/>
      <c r="H33" s="2"/>
      <c r="I33" s="2"/>
      <c r="J33" s="2"/>
      <c r="K33" s="2"/>
      <c r="L33" s="2"/>
      <c r="M33" s="2"/>
      <c r="N33" s="2"/>
      <c r="O33" s="2"/>
      <c r="P33" s="2"/>
      <c r="Q33" s="2"/>
      <c r="R33" s="2"/>
      <c r="S33" s="2"/>
      <c r="T33" s="2"/>
      <c r="U33" s="2"/>
      <c r="V33" s="2"/>
      <c r="W33" s="2"/>
      <c r="X33" s="2"/>
      <c r="Y33" s="2"/>
      <c r="Z33" s="2"/>
    </row>
    <row r="34" spans="1:26" ht="15.75" customHeight="1" x14ac:dyDescent="0.25">
      <c r="A34" s="1"/>
      <c r="B34" s="340" t="s">
        <v>25</v>
      </c>
      <c r="C34" s="338"/>
      <c r="D34" s="339"/>
      <c r="E34" s="340" t="s">
        <v>26</v>
      </c>
      <c r="F34" s="338"/>
      <c r="G34" s="339"/>
      <c r="H34" s="2"/>
      <c r="I34" s="2"/>
      <c r="J34" s="2"/>
      <c r="K34" s="2"/>
      <c r="L34" s="2"/>
      <c r="M34" s="2"/>
      <c r="N34" s="2"/>
      <c r="O34" s="2"/>
      <c r="P34" s="2"/>
      <c r="Q34" s="2"/>
      <c r="R34" s="2"/>
      <c r="S34" s="2"/>
      <c r="T34" s="2"/>
      <c r="U34" s="2"/>
      <c r="V34" s="2"/>
      <c r="W34" s="2"/>
      <c r="X34" s="2"/>
      <c r="Y34" s="2"/>
      <c r="Z34" s="2"/>
    </row>
    <row r="35" spans="1:26" ht="15.75" customHeight="1" x14ac:dyDescent="0.25">
      <c r="A35" s="1"/>
      <c r="B35" s="340" t="s">
        <v>27</v>
      </c>
      <c r="C35" s="338"/>
      <c r="D35" s="339"/>
      <c r="E35" s="340" t="s">
        <v>28</v>
      </c>
      <c r="F35" s="338"/>
      <c r="G35" s="339"/>
      <c r="H35" s="2"/>
      <c r="I35" s="2"/>
      <c r="J35" s="2"/>
      <c r="K35" s="2"/>
      <c r="L35" s="2"/>
      <c r="M35" s="2"/>
      <c r="N35" s="2"/>
      <c r="O35" s="2"/>
      <c r="P35" s="2"/>
      <c r="Q35" s="2"/>
      <c r="R35" s="2"/>
      <c r="S35" s="2"/>
      <c r="T35" s="2"/>
      <c r="U35" s="2"/>
      <c r="V35" s="2"/>
      <c r="W35" s="2"/>
      <c r="X35" s="2"/>
      <c r="Y35" s="2"/>
      <c r="Z35" s="2"/>
    </row>
    <row r="36" spans="1:26" ht="15.75" customHeight="1" x14ac:dyDescent="0.25">
      <c r="A36" s="1"/>
      <c r="B36" s="340"/>
      <c r="C36" s="338"/>
      <c r="D36" s="339"/>
      <c r="E36" s="340"/>
      <c r="F36" s="338"/>
      <c r="G36" s="339"/>
      <c r="H36" s="2"/>
      <c r="I36" s="2"/>
      <c r="J36" s="2"/>
      <c r="K36" s="2"/>
      <c r="L36" s="2"/>
      <c r="M36" s="2"/>
      <c r="N36" s="2"/>
      <c r="O36" s="2"/>
      <c r="P36" s="2"/>
      <c r="Q36" s="2"/>
      <c r="R36" s="2"/>
      <c r="S36" s="2"/>
      <c r="T36" s="2"/>
      <c r="U36" s="2"/>
      <c r="V36" s="2"/>
      <c r="W36" s="2"/>
      <c r="X36" s="2"/>
      <c r="Y36" s="2"/>
      <c r="Z36" s="2"/>
    </row>
    <row r="37" spans="1:26" ht="15.75" customHeight="1" x14ac:dyDescent="0.25">
      <c r="A37" s="1"/>
      <c r="B37" s="340"/>
      <c r="C37" s="338"/>
      <c r="D37" s="339"/>
      <c r="E37" s="340"/>
      <c r="F37" s="338"/>
      <c r="G37" s="339"/>
      <c r="H37" s="2"/>
      <c r="I37" s="2"/>
      <c r="J37" s="2"/>
      <c r="K37" s="2"/>
      <c r="L37" s="2"/>
      <c r="M37" s="2"/>
      <c r="N37" s="2"/>
      <c r="O37" s="2"/>
      <c r="P37" s="2"/>
      <c r="Q37" s="2"/>
      <c r="R37" s="2"/>
      <c r="S37" s="2"/>
      <c r="T37" s="2"/>
      <c r="U37" s="2"/>
      <c r="V37" s="2"/>
      <c r="W37" s="2"/>
      <c r="X37" s="2"/>
      <c r="Y37" s="2"/>
      <c r="Z37" s="2"/>
    </row>
    <row r="38" spans="1:26" ht="15.75" customHeight="1" x14ac:dyDescent="0.25">
      <c r="A38" s="1"/>
      <c r="B38" s="337"/>
      <c r="C38" s="338"/>
      <c r="D38" s="339"/>
      <c r="E38" s="337"/>
      <c r="F38" s="338"/>
      <c r="G38" s="339"/>
      <c r="H38" s="2"/>
      <c r="I38" s="2"/>
      <c r="J38" s="2"/>
      <c r="K38" s="2"/>
      <c r="L38" s="2"/>
      <c r="M38" s="2"/>
      <c r="N38" s="2"/>
      <c r="O38" s="2"/>
      <c r="P38" s="2"/>
      <c r="Q38" s="2"/>
      <c r="R38" s="2"/>
      <c r="S38" s="2"/>
      <c r="T38" s="2"/>
      <c r="U38" s="2"/>
      <c r="V38" s="2"/>
      <c r="W38" s="2"/>
      <c r="X38" s="2"/>
      <c r="Y38" s="2"/>
      <c r="Z38" s="2"/>
    </row>
    <row r="39" spans="1:26" ht="15.75" customHeight="1" x14ac:dyDescent="0.25">
      <c r="A39" s="1"/>
      <c r="B39" s="337"/>
      <c r="C39" s="338"/>
      <c r="D39" s="339"/>
      <c r="E39" s="337"/>
      <c r="F39" s="338"/>
      <c r="G39" s="339"/>
      <c r="H39" s="2"/>
      <c r="I39" s="2"/>
      <c r="J39" s="2"/>
      <c r="K39" s="2"/>
      <c r="L39" s="2"/>
      <c r="M39" s="2"/>
      <c r="N39" s="2"/>
      <c r="O39" s="2"/>
      <c r="P39" s="2"/>
      <c r="Q39" s="2"/>
      <c r="R39" s="2"/>
      <c r="S39" s="2"/>
      <c r="T39" s="2"/>
      <c r="U39" s="2"/>
      <c r="V39" s="2"/>
      <c r="W39" s="2"/>
      <c r="X39" s="2"/>
      <c r="Y39" s="2"/>
      <c r="Z39" s="2"/>
    </row>
    <row r="40" spans="1:26" ht="15.75" customHeight="1" x14ac:dyDescent="0.25">
      <c r="A40" s="1"/>
      <c r="B40" s="337"/>
      <c r="C40" s="338"/>
      <c r="D40" s="339"/>
      <c r="E40" s="337"/>
      <c r="F40" s="338"/>
      <c r="G40" s="339"/>
      <c r="H40" s="2"/>
      <c r="I40" s="2"/>
      <c r="J40" s="2"/>
      <c r="K40" s="2"/>
      <c r="L40" s="2"/>
      <c r="M40" s="2"/>
      <c r="N40" s="2"/>
      <c r="O40" s="2"/>
      <c r="P40" s="2"/>
      <c r="Q40" s="2"/>
      <c r="R40" s="2"/>
      <c r="S40" s="2"/>
      <c r="T40" s="2"/>
      <c r="U40" s="2"/>
      <c r="V40" s="2"/>
      <c r="W40" s="2"/>
      <c r="X40" s="2"/>
      <c r="Y40" s="2"/>
      <c r="Z40" s="2"/>
    </row>
    <row r="41" spans="1:26" ht="15.75" customHeight="1" x14ac:dyDescent="0.25">
      <c r="A41" s="1"/>
      <c r="B41" s="337"/>
      <c r="C41" s="338"/>
      <c r="D41" s="339"/>
      <c r="E41" s="337"/>
      <c r="F41" s="338"/>
      <c r="G41" s="339"/>
      <c r="H41" s="2"/>
      <c r="I41" s="2"/>
      <c r="J41" s="2"/>
      <c r="K41" s="2"/>
      <c r="L41" s="2"/>
      <c r="M41" s="2"/>
      <c r="N41" s="2"/>
      <c r="O41" s="2"/>
      <c r="P41" s="2"/>
      <c r="Q41" s="2"/>
      <c r="R41" s="2"/>
      <c r="S41" s="2"/>
      <c r="T41" s="2"/>
      <c r="U41" s="2"/>
      <c r="V41" s="2"/>
      <c r="W41" s="2"/>
      <c r="X41" s="2"/>
      <c r="Y41" s="2"/>
      <c r="Z41" s="2"/>
    </row>
    <row r="42" spans="1:26" ht="15.75" customHeight="1" x14ac:dyDescent="0.25">
      <c r="A42" s="1"/>
      <c r="B42" s="337"/>
      <c r="C42" s="338"/>
      <c r="D42" s="339"/>
      <c r="E42" s="337"/>
      <c r="F42" s="338"/>
      <c r="G42" s="339"/>
      <c r="H42" s="2"/>
      <c r="I42" s="2"/>
      <c r="J42" s="2"/>
      <c r="K42" s="2"/>
      <c r="L42" s="2"/>
      <c r="M42" s="2"/>
      <c r="N42" s="2"/>
      <c r="O42" s="2"/>
      <c r="P42" s="2"/>
      <c r="Q42" s="2"/>
      <c r="R42" s="2"/>
      <c r="S42" s="2"/>
      <c r="T42" s="2"/>
      <c r="U42" s="2"/>
      <c r="V42" s="2"/>
      <c r="W42" s="2"/>
      <c r="X42" s="2"/>
      <c r="Y42" s="2"/>
      <c r="Z42" s="2"/>
    </row>
    <row r="43" spans="1:26" ht="15.75" customHeight="1" x14ac:dyDescent="0.25">
      <c r="A43" s="1"/>
      <c r="B43" s="337"/>
      <c r="C43" s="338"/>
      <c r="D43" s="339"/>
      <c r="E43" s="337"/>
      <c r="F43" s="338"/>
      <c r="G43" s="339"/>
      <c r="H43" s="2"/>
      <c r="I43" s="2"/>
      <c r="J43" s="2"/>
      <c r="K43" s="2"/>
      <c r="L43" s="2"/>
      <c r="M43" s="2"/>
      <c r="N43" s="2"/>
      <c r="O43" s="2"/>
      <c r="P43" s="2"/>
      <c r="Q43" s="2"/>
      <c r="R43" s="2"/>
      <c r="S43" s="2"/>
      <c r="T43" s="2"/>
      <c r="U43" s="2"/>
      <c r="V43" s="2"/>
      <c r="W43" s="2"/>
      <c r="X43" s="2"/>
      <c r="Y43" s="2"/>
      <c r="Z43" s="2"/>
    </row>
    <row r="44" spans="1:26" ht="15.75" customHeight="1" x14ac:dyDescent="0.25">
      <c r="A44" s="1"/>
      <c r="B44" s="337"/>
      <c r="C44" s="338"/>
      <c r="D44" s="339"/>
      <c r="E44" s="337"/>
      <c r="F44" s="338"/>
      <c r="G44" s="339"/>
      <c r="H44" s="2"/>
      <c r="I44" s="2"/>
      <c r="J44" s="2"/>
      <c r="K44" s="2"/>
      <c r="L44" s="2"/>
      <c r="M44" s="2"/>
      <c r="N44" s="2"/>
      <c r="O44" s="2"/>
      <c r="P44" s="2"/>
      <c r="Q44" s="2"/>
      <c r="R44" s="2"/>
      <c r="S44" s="2"/>
      <c r="T44" s="2"/>
      <c r="U44" s="2"/>
      <c r="V44" s="2"/>
      <c r="W44" s="2"/>
      <c r="X44" s="2"/>
      <c r="Y44" s="2"/>
      <c r="Z44" s="2"/>
    </row>
    <row r="45" spans="1:26" ht="15.75" customHeight="1" x14ac:dyDescent="0.25">
      <c r="A45" s="1"/>
      <c r="B45" s="337"/>
      <c r="C45" s="338"/>
      <c r="D45" s="339"/>
      <c r="E45" s="337"/>
      <c r="F45" s="338"/>
      <c r="G45" s="339"/>
      <c r="H45" s="2"/>
      <c r="I45" s="2"/>
      <c r="J45" s="2"/>
      <c r="K45" s="2"/>
      <c r="L45" s="2"/>
      <c r="M45" s="2"/>
      <c r="N45" s="2"/>
      <c r="O45" s="2"/>
      <c r="P45" s="2"/>
      <c r="Q45" s="2"/>
      <c r="R45" s="2"/>
      <c r="S45" s="2"/>
      <c r="T45" s="2"/>
      <c r="U45" s="2"/>
      <c r="V45" s="2"/>
      <c r="W45" s="2"/>
      <c r="X45" s="2"/>
      <c r="Y45" s="2"/>
      <c r="Z45" s="2"/>
    </row>
    <row r="46" spans="1:26" ht="15.75" customHeight="1" x14ac:dyDescent="0.25">
      <c r="A46" s="1"/>
      <c r="B46" s="355"/>
      <c r="C46" s="356"/>
      <c r="D46" s="357"/>
      <c r="E46" s="355"/>
      <c r="F46" s="356"/>
      <c r="G46" s="357"/>
      <c r="H46" s="1"/>
      <c r="I46" s="1"/>
      <c r="J46" s="1"/>
      <c r="K46" s="1"/>
      <c r="L46" s="1"/>
      <c r="M46" s="1"/>
      <c r="N46" s="1"/>
      <c r="O46" s="1"/>
      <c r="P46" s="1"/>
      <c r="Q46" s="1"/>
      <c r="R46" s="1"/>
      <c r="S46" s="1"/>
      <c r="T46" s="1"/>
      <c r="U46" s="1"/>
      <c r="V46" s="1"/>
      <c r="W46" s="1"/>
      <c r="X46" s="1"/>
      <c r="Y46" s="1"/>
      <c r="Z46" s="1"/>
    </row>
    <row r="47" spans="1:26" ht="15.75" customHeight="1" x14ac:dyDescent="0.25">
      <c r="A47" s="1"/>
      <c r="B47" s="9"/>
      <c r="C47" s="9"/>
      <c r="D47" s="9"/>
      <c r="E47" s="9"/>
      <c r="F47" s="9"/>
      <c r="G47" s="10"/>
      <c r="H47" s="1"/>
      <c r="I47" s="1"/>
      <c r="J47" s="1"/>
      <c r="K47" s="1"/>
      <c r="L47" s="1"/>
      <c r="M47" s="1"/>
      <c r="N47" s="1"/>
      <c r="O47" s="1"/>
      <c r="P47" s="1"/>
      <c r="Q47" s="1"/>
      <c r="R47" s="1"/>
      <c r="S47" s="1"/>
      <c r="T47" s="1"/>
      <c r="U47" s="1"/>
      <c r="V47" s="1"/>
      <c r="W47" s="1"/>
      <c r="X47" s="1"/>
      <c r="Y47" s="1"/>
      <c r="Z47" s="1"/>
    </row>
    <row r="48" spans="1:26" ht="15.75" customHeight="1" x14ac:dyDescent="0.25">
      <c r="A48" s="1"/>
      <c r="B48" s="9"/>
      <c r="C48" s="9"/>
      <c r="D48" s="9"/>
      <c r="E48" s="9"/>
      <c r="F48" s="9"/>
      <c r="G48" s="10"/>
      <c r="H48" s="1"/>
      <c r="I48" s="1"/>
      <c r="J48" s="1"/>
      <c r="K48" s="1"/>
      <c r="L48" s="1"/>
      <c r="M48" s="1"/>
      <c r="N48" s="1"/>
      <c r="O48" s="1"/>
      <c r="P48" s="1"/>
      <c r="Q48" s="1"/>
      <c r="R48" s="1"/>
      <c r="S48" s="1"/>
      <c r="T48" s="1"/>
      <c r="U48" s="1"/>
      <c r="V48" s="1"/>
      <c r="W48" s="1"/>
      <c r="X48" s="1"/>
      <c r="Y48" s="1"/>
      <c r="Z48" s="1"/>
    </row>
    <row r="49" spans="1:26" ht="52.5" customHeight="1" x14ac:dyDescent="0.25">
      <c r="A49" s="1"/>
      <c r="B49" s="11" t="s">
        <v>29</v>
      </c>
      <c r="C49" s="12">
        <v>2026</v>
      </c>
      <c r="D49" s="11" t="s">
        <v>30</v>
      </c>
      <c r="E49" s="13">
        <v>1</v>
      </c>
      <c r="F49" s="11" t="s">
        <v>31</v>
      </c>
      <c r="G49" s="305">
        <v>46078</v>
      </c>
      <c r="H49" s="2"/>
      <c r="I49" s="2"/>
      <c r="J49" s="2"/>
      <c r="K49" s="2"/>
      <c r="L49" s="2"/>
      <c r="M49" s="2"/>
      <c r="N49" s="2"/>
      <c r="O49" s="2"/>
      <c r="P49" s="2"/>
      <c r="Q49" s="2"/>
      <c r="R49" s="2"/>
      <c r="S49" s="2"/>
      <c r="T49" s="2"/>
      <c r="U49" s="2"/>
      <c r="V49" s="2"/>
      <c r="W49" s="2"/>
      <c r="X49" s="2"/>
      <c r="Y49" s="2"/>
      <c r="Z49" s="2"/>
    </row>
    <row r="50" spans="1:26" ht="180" customHeight="1" x14ac:dyDescent="0.25">
      <c r="A50" s="1"/>
      <c r="B50" s="14" t="s">
        <v>32</v>
      </c>
      <c r="C50" s="352" t="s">
        <v>795</v>
      </c>
      <c r="D50" s="353"/>
      <c r="E50" s="353"/>
      <c r="F50" s="353"/>
      <c r="G50" s="354"/>
      <c r="H50" s="2"/>
      <c r="I50" s="2"/>
      <c r="J50" s="2"/>
      <c r="K50" s="2"/>
      <c r="L50" s="2"/>
      <c r="M50" s="2"/>
      <c r="N50" s="2"/>
      <c r="O50" s="2"/>
      <c r="P50" s="2"/>
      <c r="Q50" s="2"/>
      <c r="R50" s="2"/>
      <c r="S50" s="2"/>
      <c r="T50" s="2"/>
      <c r="U50" s="2"/>
      <c r="V50" s="2"/>
      <c r="W50" s="2"/>
      <c r="X50" s="2"/>
      <c r="Y50" s="2"/>
      <c r="Z50" s="2"/>
    </row>
    <row r="51" spans="1:26" ht="15.75" customHeight="1" x14ac:dyDescent="0.2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74">
    <mergeCell ref="B30:G30"/>
    <mergeCell ref="B31:D31"/>
    <mergeCell ref="E31:G31"/>
    <mergeCell ref="B32:G32"/>
    <mergeCell ref="C1:F2"/>
    <mergeCell ref="C3:F4"/>
    <mergeCell ref="E25:G25"/>
    <mergeCell ref="E26:G26"/>
    <mergeCell ref="E27:G27"/>
    <mergeCell ref="E28:G28"/>
    <mergeCell ref="B29:G29"/>
    <mergeCell ref="E20:G20"/>
    <mergeCell ref="E21:G21"/>
    <mergeCell ref="E22:G22"/>
    <mergeCell ref="E23:G23"/>
    <mergeCell ref="E24:G24"/>
    <mergeCell ref="E19:G19"/>
    <mergeCell ref="B26:D26"/>
    <mergeCell ref="B27:D27"/>
    <mergeCell ref="B19:D19"/>
    <mergeCell ref="B20:D20"/>
    <mergeCell ref="B21:D21"/>
    <mergeCell ref="B22:D22"/>
    <mergeCell ref="B23:D23"/>
    <mergeCell ref="B24:D24"/>
    <mergeCell ref="B25:D25"/>
    <mergeCell ref="E16:G16"/>
    <mergeCell ref="B17:D17"/>
    <mergeCell ref="E17:G17"/>
    <mergeCell ref="B18:D18"/>
    <mergeCell ref="E18:G18"/>
    <mergeCell ref="C50:G50"/>
    <mergeCell ref="E37:G37"/>
    <mergeCell ref="E38:G38"/>
    <mergeCell ref="E39:G39"/>
    <mergeCell ref="E40:G40"/>
    <mergeCell ref="E41:G41"/>
    <mergeCell ref="E42:G42"/>
    <mergeCell ref="E43:G43"/>
    <mergeCell ref="B43:D43"/>
    <mergeCell ref="B44:D44"/>
    <mergeCell ref="B45:D45"/>
    <mergeCell ref="B42:D42"/>
    <mergeCell ref="E44:G44"/>
    <mergeCell ref="E45:G45"/>
    <mergeCell ref="E46:G46"/>
    <mergeCell ref="B46:D46"/>
    <mergeCell ref="B1:B4"/>
    <mergeCell ref="B6:G6"/>
    <mergeCell ref="B8:G8"/>
    <mergeCell ref="B9:G9"/>
    <mergeCell ref="E36:G36"/>
    <mergeCell ref="B10:G10"/>
    <mergeCell ref="B11:G11"/>
    <mergeCell ref="B12:D12"/>
    <mergeCell ref="E12:G12"/>
    <mergeCell ref="B13:G13"/>
    <mergeCell ref="B14:D14"/>
    <mergeCell ref="E14:G14"/>
    <mergeCell ref="B15:D15"/>
    <mergeCell ref="E15:G15"/>
    <mergeCell ref="B16:D16"/>
    <mergeCell ref="B33:D33"/>
    <mergeCell ref="E33:G33"/>
    <mergeCell ref="B34:D34"/>
    <mergeCell ref="E34:G34"/>
    <mergeCell ref="B35:D35"/>
    <mergeCell ref="E35:G35"/>
    <mergeCell ref="B41:D41"/>
    <mergeCell ref="B36:D36"/>
    <mergeCell ref="B37:D37"/>
    <mergeCell ref="B38:D38"/>
    <mergeCell ref="B39:D39"/>
    <mergeCell ref="B40:D40"/>
  </mergeCells>
  <pageMargins left="0.70866141732283472" right="0.70866141732283472" top="0.74803149606299213" bottom="0.74803149606299213" header="0" footer="0"/>
  <pageSetup scale="16" orientation="portrait" r:id="rId1"/>
  <headerFooter>
    <oddFooter>&amp;CPágina &amp;P de</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2.7109375" customWidth="1"/>
    <col min="2" max="2" width="25.28515625" customWidth="1"/>
    <col min="3" max="3" width="45.42578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42578125" customWidth="1"/>
    <col min="19" max="19" width="25.42578125" customWidth="1"/>
    <col min="20" max="20" width="17.28515625" customWidth="1"/>
    <col min="21" max="26" width="11.42578125" customWidth="1"/>
  </cols>
  <sheetData>
    <row r="1" spans="1:26" ht="15.75" customHeight="1" x14ac:dyDescent="0.25">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row>
    <row r="2" spans="1:26" ht="15.75" customHeight="1" x14ac:dyDescent="0.25">
      <c r="A2" s="250"/>
      <c r="B2" s="250"/>
      <c r="C2" s="250"/>
      <c r="D2" s="250"/>
      <c r="E2" s="250"/>
      <c r="F2" s="250"/>
      <c r="G2" s="250"/>
      <c r="H2" s="250"/>
      <c r="I2" s="250"/>
      <c r="J2" s="250"/>
      <c r="K2" s="250"/>
      <c r="L2" s="250"/>
      <c r="M2" s="250"/>
      <c r="N2" s="250"/>
      <c r="O2" s="250"/>
      <c r="P2" s="250"/>
      <c r="Q2" s="250"/>
      <c r="R2" s="250"/>
      <c r="S2" s="250"/>
      <c r="T2" s="250"/>
      <c r="U2" s="250"/>
      <c r="V2" s="250"/>
      <c r="W2" s="250"/>
      <c r="X2" s="250"/>
      <c r="Y2" s="250"/>
      <c r="Z2" s="250"/>
    </row>
    <row r="3" spans="1:26" ht="15.75" customHeight="1" x14ac:dyDescent="0.25">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row>
    <row r="4" spans="1:26" ht="15.75" customHeight="1" x14ac:dyDescent="0.25">
      <c r="A4" s="250"/>
      <c r="B4" s="250"/>
      <c r="C4" s="250"/>
      <c r="D4" s="250"/>
      <c r="E4" s="250"/>
      <c r="F4" s="250"/>
      <c r="G4" s="250"/>
      <c r="H4" s="250"/>
      <c r="I4" s="250"/>
      <c r="J4" s="250"/>
      <c r="K4" s="250"/>
      <c r="L4" s="250"/>
      <c r="M4" s="250"/>
      <c r="N4" s="250"/>
      <c r="O4" s="250"/>
      <c r="P4" s="250"/>
      <c r="Q4" s="250"/>
      <c r="R4" s="250"/>
      <c r="S4" s="250"/>
      <c r="T4" s="250"/>
      <c r="U4" s="250"/>
      <c r="V4" s="250"/>
      <c r="W4" s="250"/>
      <c r="X4" s="250"/>
      <c r="Y4" s="250"/>
      <c r="Z4" s="250"/>
    </row>
    <row r="5" spans="1:26" ht="15.75" customHeight="1" x14ac:dyDescent="0.25">
      <c r="A5" s="250"/>
      <c r="B5" s="250"/>
      <c r="C5" s="250"/>
      <c r="D5" s="250"/>
      <c r="E5" s="250"/>
      <c r="F5" s="250"/>
      <c r="G5" s="250"/>
      <c r="H5" s="250"/>
      <c r="I5" s="250"/>
      <c r="J5" s="250"/>
      <c r="K5" s="250"/>
      <c r="L5" s="250"/>
      <c r="M5" s="250"/>
      <c r="N5" s="250"/>
      <c r="O5" s="250"/>
      <c r="P5" s="250"/>
      <c r="Q5" s="250"/>
      <c r="R5" s="250"/>
      <c r="S5" s="250"/>
      <c r="T5" s="250"/>
      <c r="U5" s="250"/>
      <c r="V5" s="250"/>
      <c r="W5" s="250"/>
      <c r="X5" s="250"/>
      <c r="Y5" s="250"/>
      <c r="Z5" s="250"/>
    </row>
    <row r="6" spans="1:26" ht="15.75" customHeight="1" x14ac:dyDescent="0.25">
      <c r="A6" s="250"/>
      <c r="B6" s="540" t="s">
        <v>594</v>
      </c>
      <c r="C6" s="375"/>
      <c r="D6" s="375"/>
      <c r="E6" s="250"/>
      <c r="F6" s="250"/>
      <c r="G6" s="251" t="s">
        <v>595</v>
      </c>
      <c r="H6" s="250"/>
      <c r="I6" s="250"/>
      <c r="J6" s="250"/>
      <c r="K6" s="250"/>
      <c r="L6" s="250"/>
      <c r="M6" s="250"/>
      <c r="N6" s="250"/>
      <c r="O6" s="250"/>
      <c r="P6" s="250"/>
      <c r="Q6" s="250"/>
      <c r="R6" s="250"/>
      <c r="S6" s="250"/>
      <c r="T6" s="250"/>
      <c r="U6" s="250"/>
      <c r="V6" s="250"/>
      <c r="W6" s="250"/>
      <c r="X6" s="250"/>
      <c r="Y6" s="250"/>
      <c r="Z6" s="250"/>
    </row>
    <row r="7" spans="1:26" ht="15.75" customHeight="1" x14ac:dyDescent="0.25">
      <c r="A7" s="250"/>
      <c r="B7" s="252"/>
      <c r="C7" s="253" t="s">
        <v>596</v>
      </c>
      <c r="D7" s="253" t="s">
        <v>597</v>
      </c>
      <c r="E7" s="250"/>
      <c r="F7" s="250"/>
      <c r="G7" s="250"/>
      <c r="H7" s="250"/>
      <c r="I7" s="250"/>
      <c r="J7" s="250"/>
      <c r="K7" s="250"/>
      <c r="L7" s="250"/>
      <c r="M7" s="250"/>
      <c r="N7" s="250"/>
      <c r="O7" s="250"/>
      <c r="P7" s="250"/>
      <c r="Q7" s="250"/>
      <c r="R7" s="250"/>
      <c r="S7" s="250"/>
      <c r="T7" s="250"/>
      <c r="U7" s="250"/>
      <c r="V7" s="250"/>
      <c r="W7" s="250"/>
      <c r="X7" s="250"/>
      <c r="Y7" s="250"/>
      <c r="Z7" s="250"/>
    </row>
    <row r="8" spans="1:26" ht="15.75" customHeight="1" x14ac:dyDescent="0.25">
      <c r="A8" s="250"/>
      <c r="B8" s="254" t="s">
        <v>598</v>
      </c>
      <c r="C8" s="255" t="s">
        <v>599</v>
      </c>
      <c r="D8" s="256">
        <v>0.2</v>
      </c>
      <c r="E8" s="250"/>
      <c r="F8" s="250"/>
      <c r="G8" s="250"/>
      <c r="H8" s="250"/>
      <c r="I8" s="250"/>
      <c r="J8" s="250"/>
      <c r="K8" s="250"/>
      <c r="L8" s="250"/>
      <c r="M8" s="250"/>
      <c r="N8" s="250"/>
      <c r="O8" s="250"/>
      <c r="P8" s="250"/>
      <c r="Q8" s="250"/>
      <c r="R8" s="250"/>
      <c r="S8" s="250"/>
      <c r="T8" s="250"/>
      <c r="U8" s="250"/>
      <c r="V8" s="250"/>
      <c r="W8" s="250"/>
      <c r="X8" s="250"/>
      <c r="Y8" s="250"/>
      <c r="Z8" s="250"/>
    </row>
    <row r="9" spans="1:26" ht="15.75" customHeight="1" x14ac:dyDescent="0.25">
      <c r="A9" s="250"/>
      <c r="B9" s="257" t="s">
        <v>179</v>
      </c>
      <c r="C9" s="258" t="s">
        <v>600</v>
      </c>
      <c r="D9" s="259">
        <v>0.4</v>
      </c>
      <c r="E9" s="250"/>
      <c r="F9" s="250"/>
      <c r="G9" s="250"/>
      <c r="H9" s="250"/>
      <c r="I9" s="250"/>
      <c r="J9" s="250"/>
      <c r="K9" s="250"/>
      <c r="L9" s="250"/>
      <c r="M9" s="250"/>
      <c r="N9" s="250"/>
      <c r="O9" s="250"/>
      <c r="P9" s="250"/>
      <c r="Q9" s="250"/>
      <c r="R9" s="250"/>
      <c r="S9" s="250"/>
      <c r="T9" s="250"/>
      <c r="U9" s="250"/>
      <c r="V9" s="250"/>
      <c r="W9" s="250"/>
      <c r="X9" s="250"/>
      <c r="Y9" s="250"/>
      <c r="Z9" s="250"/>
    </row>
    <row r="10" spans="1:26" ht="15.75" customHeight="1" x14ac:dyDescent="0.25">
      <c r="A10" s="250"/>
      <c r="B10" s="260" t="s">
        <v>160</v>
      </c>
      <c r="C10" s="258" t="s">
        <v>601</v>
      </c>
      <c r="D10" s="259">
        <v>0.6</v>
      </c>
      <c r="E10" s="250"/>
      <c r="F10" s="250"/>
      <c r="G10" s="250"/>
      <c r="H10" s="250"/>
      <c r="I10" s="250"/>
      <c r="J10" s="250"/>
      <c r="K10" s="250"/>
      <c r="L10" s="250"/>
      <c r="M10" s="250"/>
      <c r="N10" s="250"/>
      <c r="O10" s="250"/>
      <c r="P10" s="250"/>
      <c r="Q10" s="250"/>
      <c r="R10" s="250"/>
      <c r="S10" s="250"/>
      <c r="T10" s="250"/>
      <c r="U10" s="250"/>
      <c r="V10" s="250"/>
      <c r="W10" s="250"/>
      <c r="X10" s="250"/>
      <c r="Y10" s="250"/>
      <c r="Z10" s="250"/>
    </row>
    <row r="11" spans="1:26" ht="52.5" customHeight="1" x14ac:dyDescent="0.25">
      <c r="A11" s="250"/>
      <c r="B11" s="261" t="s">
        <v>602</v>
      </c>
      <c r="C11" s="258" t="s">
        <v>603</v>
      </c>
      <c r="D11" s="259">
        <v>0.8</v>
      </c>
      <c r="E11" s="250"/>
      <c r="F11" s="250"/>
      <c r="G11" s="250"/>
      <c r="H11" s="250"/>
      <c r="I11" s="250"/>
      <c r="J11" s="250"/>
      <c r="K11" s="250"/>
      <c r="L11" s="250"/>
      <c r="M11" s="250"/>
      <c r="N11" s="250"/>
      <c r="O11" s="250"/>
      <c r="P11" s="250"/>
      <c r="Q11" s="250"/>
      <c r="R11" s="250"/>
      <c r="S11" s="250"/>
      <c r="T11" s="250"/>
      <c r="U11" s="250"/>
      <c r="V11" s="250"/>
      <c r="W11" s="250"/>
      <c r="X11" s="250"/>
      <c r="Y11" s="250"/>
      <c r="Z11" s="250"/>
    </row>
    <row r="12" spans="1:26" ht="15.75" customHeight="1" x14ac:dyDescent="0.25">
      <c r="A12" s="250"/>
      <c r="B12" s="262" t="s">
        <v>604</v>
      </c>
      <c r="C12" s="258" t="s">
        <v>605</v>
      </c>
      <c r="D12" s="259">
        <v>1</v>
      </c>
      <c r="E12" s="250"/>
      <c r="F12" s="250"/>
      <c r="G12" s="250"/>
      <c r="H12" s="250"/>
      <c r="I12" s="250"/>
      <c r="J12" s="250"/>
      <c r="K12" s="250"/>
      <c r="L12" s="250"/>
      <c r="M12" s="250"/>
      <c r="N12" s="250"/>
      <c r="O12" s="250"/>
      <c r="P12" s="250"/>
      <c r="Q12" s="250"/>
      <c r="R12" s="250"/>
      <c r="S12" s="250"/>
      <c r="T12" s="250"/>
      <c r="U12" s="250"/>
      <c r="V12" s="250"/>
      <c r="W12" s="250"/>
      <c r="X12" s="250"/>
      <c r="Y12" s="250"/>
      <c r="Z12" s="250"/>
    </row>
    <row r="13" spans="1:26" ht="15.75" customHeight="1" x14ac:dyDescent="0.25">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row>
    <row r="14" spans="1:26" ht="15.75" customHeight="1" x14ac:dyDescent="0.25">
      <c r="A14" s="250"/>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row>
    <row r="15" spans="1:26" ht="18.75" customHeight="1" x14ac:dyDescent="0.25">
      <c r="A15" s="250"/>
      <c r="B15" s="540" t="s">
        <v>606</v>
      </c>
      <c r="C15" s="375"/>
      <c r="D15" s="375"/>
      <c r="E15" s="375"/>
      <c r="F15" s="250"/>
      <c r="G15" s="250"/>
      <c r="H15" s="250"/>
      <c r="I15" s="250"/>
      <c r="J15" s="250"/>
      <c r="K15" s="250"/>
      <c r="L15" s="250"/>
      <c r="M15" s="250"/>
      <c r="N15" s="250"/>
      <c r="O15" s="250"/>
      <c r="P15" s="250"/>
      <c r="Q15" s="250"/>
      <c r="R15" s="250"/>
      <c r="S15" s="250"/>
      <c r="T15" s="250"/>
      <c r="U15" s="250"/>
      <c r="V15" s="250"/>
      <c r="W15" s="250"/>
      <c r="X15" s="250"/>
      <c r="Y15" s="250"/>
      <c r="Z15" s="250"/>
    </row>
    <row r="16" spans="1:26" ht="38.25" customHeight="1" x14ac:dyDescent="0.25">
      <c r="A16" s="250"/>
      <c r="B16" s="263"/>
      <c r="C16" s="253" t="s">
        <v>607</v>
      </c>
      <c r="D16" s="253" t="s">
        <v>608</v>
      </c>
      <c r="E16" s="253" t="s">
        <v>609</v>
      </c>
      <c r="F16" s="250"/>
      <c r="G16" s="250"/>
      <c r="H16" s="250"/>
      <c r="I16" s="250"/>
      <c r="J16" s="250"/>
      <c r="K16" s="250"/>
      <c r="L16" s="250"/>
      <c r="M16" s="250"/>
      <c r="N16" s="250"/>
      <c r="O16" s="250"/>
      <c r="P16" s="250"/>
      <c r="Q16" s="250"/>
      <c r="R16" s="250"/>
      <c r="S16" s="250"/>
      <c r="T16" s="250"/>
      <c r="U16" s="250"/>
      <c r="V16" s="250"/>
      <c r="W16" s="250"/>
      <c r="X16" s="250"/>
      <c r="Y16" s="250"/>
      <c r="Z16" s="250"/>
    </row>
    <row r="17" spans="1:26" ht="15.75" customHeight="1" x14ac:dyDescent="0.25">
      <c r="A17" s="250"/>
      <c r="B17" s="254" t="s">
        <v>161</v>
      </c>
      <c r="C17" s="264" t="s">
        <v>610</v>
      </c>
      <c r="D17" s="265" t="s">
        <v>611</v>
      </c>
      <c r="E17" s="256">
        <v>0.2</v>
      </c>
      <c r="F17" s="250"/>
      <c r="G17" s="250"/>
      <c r="H17" s="250"/>
      <c r="I17" s="250"/>
      <c r="J17" s="250"/>
      <c r="K17" s="250"/>
      <c r="L17" s="250"/>
      <c r="M17" s="250"/>
      <c r="N17" s="250"/>
      <c r="O17" s="250"/>
      <c r="P17" s="250"/>
      <c r="Q17" s="250"/>
      <c r="R17" s="250"/>
      <c r="S17" s="250"/>
      <c r="T17" s="250"/>
      <c r="U17" s="250"/>
      <c r="V17" s="250"/>
      <c r="W17" s="250"/>
      <c r="X17" s="250"/>
      <c r="Y17" s="250"/>
      <c r="Z17" s="250"/>
    </row>
    <row r="18" spans="1:26" ht="15.75" customHeight="1" x14ac:dyDescent="0.25">
      <c r="A18" s="250"/>
      <c r="B18" s="257" t="s">
        <v>162</v>
      </c>
      <c r="C18" s="266" t="s">
        <v>612</v>
      </c>
      <c r="D18" s="267" t="s">
        <v>613</v>
      </c>
      <c r="E18" s="259">
        <v>0.4</v>
      </c>
      <c r="F18" s="250"/>
      <c r="G18" s="250"/>
      <c r="H18" s="250"/>
      <c r="I18" s="250"/>
      <c r="J18" s="250"/>
      <c r="K18" s="250"/>
      <c r="L18" s="250"/>
      <c r="M18" s="250"/>
      <c r="N18" s="250"/>
      <c r="O18" s="250"/>
      <c r="P18" s="250"/>
      <c r="Q18" s="250"/>
      <c r="R18" s="250"/>
      <c r="S18" s="47"/>
      <c r="T18" s="250"/>
      <c r="U18" s="250"/>
      <c r="V18" s="250"/>
      <c r="W18" s="250"/>
      <c r="X18" s="250"/>
      <c r="Y18" s="250"/>
      <c r="Z18" s="250"/>
    </row>
    <row r="19" spans="1:26" ht="15.75" customHeight="1" x14ac:dyDescent="0.25">
      <c r="A19" s="250"/>
      <c r="B19" s="260" t="s">
        <v>180</v>
      </c>
      <c r="C19" s="266" t="s">
        <v>614</v>
      </c>
      <c r="D19" s="267" t="s">
        <v>615</v>
      </c>
      <c r="E19" s="259">
        <v>0.6</v>
      </c>
      <c r="F19" s="250"/>
      <c r="G19" s="250"/>
      <c r="H19" s="250"/>
      <c r="I19" s="250"/>
      <c r="J19" s="250"/>
      <c r="K19" s="250"/>
      <c r="L19" s="250"/>
      <c r="M19" s="250"/>
      <c r="N19" s="250"/>
      <c r="O19" s="250"/>
      <c r="P19" s="250"/>
      <c r="Q19" s="250"/>
      <c r="R19" s="250"/>
      <c r="S19" s="250"/>
      <c r="T19" s="250"/>
      <c r="U19" s="250"/>
      <c r="V19" s="250"/>
      <c r="W19" s="250"/>
      <c r="X19" s="250"/>
      <c r="Y19" s="250"/>
      <c r="Z19" s="250"/>
    </row>
    <row r="20" spans="1:26" ht="15.75" customHeight="1" x14ac:dyDescent="0.25">
      <c r="A20" s="250"/>
      <c r="B20" s="261" t="s">
        <v>221</v>
      </c>
      <c r="C20" s="266" t="s">
        <v>616</v>
      </c>
      <c r="D20" s="267" t="s">
        <v>617</v>
      </c>
      <c r="E20" s="259">
        <v>0.8</v>
      </c>
      <c r="F20" s="250"/>
      <c r="G20" s="250"/>
      <c r="H20" s="250"/>
      <c r="I20" s="250"/>
      <c r="J20" s="250"/>
      <c r="K20" s="250"/>
      <c r="L20" s="250"/>
      <c r="M20" s="250"/>
      <c r="N20" s="250"/>
      <c r="O20" s="250"/>
      <c r="P20" s="250"/>
      <c r="Q20" s="250"/>
      <c r="R20" s="250"/>
      <c r="S20" s="250"/>
      <c r="T20" s="250"/>
      <c r="U20" s="250"/>
      <c r="V20" s="250"/>
      <c r="W20" s="250"/>
      <c r="X20" s="250"/>
      <c r="Y20" s="250"/>
      <c r="Z20" s="250"/>
    </row>
    <row r="21" spans="1:26" ht="15.75" customHeight="1" x14ac:dyDescent="0.25">
      <c r="A21" s="250"/>
      <c r="B21" s="262" t="s">
        <v>618</v>
      </c>
      <c r="C21" s="266" t="s">
        <v>619</v>
      </c>
      <c r="D21" s="267" t="s">
        <v>620</v>
      </c>
      <c r="E21" s="259">
        <v>1</v>
      </c>
      <c r="F21" s="250"/>
      <c r="G21" s="250"/>
      <c r="H21" s="250"/>
      <c r="I21" s="250"/>
      <c r="J21" s="250"/>
      <c r="K21" s="250"/>
      <c r="L21" s="250"/>
      <c r="M21" s="250"/>
      <c r="N21" s="250"/>
      <c r="O21" s="250"/>
      <c r="P21" s="250"/>
      <c r="Q21" s="250"/>
      <c r="R21" s="250"/>
      <c r="S21" s="250"/>
      <c r="T21" s="250"/>
      <c r="U21" s="250"/>
      <c r="V21" s="250"/>
      <c r="W21" s="250"/>
      <c r="X21" s="250"/>
      <c r="Y21" s="250"/>
      <c r="Z21" s="250"/>
    </row>
    <row r="22" spans="1:26" ht="15.75" customHeight="1" x14ac:dyDescent="0.25">
      <c r="A22" s="250"/>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row>
    <row r="23" spans="1:26" ht="15.75" customHeight="1" x14ac:dyDescent="0.25">
      <c r="A23" s="250"/>
      <c r="B23" s="541" t="s">
        <v>621</v>
      </c>
      <c r="C23" s="380"/>
      <c r="D23" s="380"/>
      <c r="E23" s="380"/>
      <c r="F23" s="381"/>
      <c r="G23" s="250"/>
      <c r="H23" s="250"/>
      <c r="I23" s="250"/>
      <c r="J23" s="250"/>
      <c r="K23" s="250"/>
      <c r="L23" s="250"/>
      <c r="M23" s="250"/>
      <c r="N23" s="250"/>
      <c r="O23" s="250"/>
      <c r="P23" s="250"/>
      <c r="Q23" s="250"/>
      <c r="R23" s="250"/>
      <c r="S23" s="250"/>
      <c r="T23" s="268"/>
      <c r="U23" s="250"/>
      <c r="V23" s="250"/>
      <c r="W23" s="250"/>
      <c r="X23" s="250"/>
      <c r="Y23" s="250"/>
      <c r="Z23" s="250"/>
    </row>
    <row r="24" spans="1:26" ht="15.75" customHeight="1" x14ac:dyDescent="0.25">
      <c r="A24" s="250"/>
      <c r="B24" s="269"/>
      <c r="C24" s="269"/>
      <c r="D24" s="269"/>
      <c r="E24" s="269"/>
      <c r="F24" s="269"/>
      <c r="G24" s="250"/>
      <c r="H24" s="250"/>
      <c r="I24" s="250"/>
      <c r="J24" s="250"/>
      <c r="K24" s="250"/>
      <c r="L24" s="250"/>
      <c r="M24" s="250"/>
      <c r="N24" s="270"/>
      <c r="O24" s="270"/>
      <c r="P24" s="271">
        <v>100</v>
      </c>
      <c r="Q24" s="271">
        <v>500</v>
      </c>
      <c r="R24" s="271">
        <v>1000</v>
      </c>
      <c r="S24" s="271">
        <v>5000</v>
      </c>
      <c r="T24" s="268"/>
      <c r="U24" s="250"/>
      <c r="V24" s="250"/>
      <c r="W24" s="250"/>
      <c r="X24" s="250"/>
      <c r="Y24" s="250"/>
      <c r="Z24" s="250"/>
    </row>
    <row r="25" spans="1:26" ht="15.75" customHeight="1" x14ac:dyDescent="0.25">
      <c r="A25" s="250"/>
      <c r="B25" s="541" t="s">
        <v>622</v>
      </c>
      <c r="C25" s="380"/>
      <c r="D25" s="542"/>
      <c r="E25" s="272" t="s">
        <v>200</v>
      </c>
      <c r="F25" s="273" t="s">
        <v>623</v>
      </c>
      <c r="G25" s="250"/>
      <c r="H25" s="250"/>
      <c r="I25" s="250"/>
      <c r="J25" s="250"/>
      <c r="K25" s="250"/>
      <c r="L25" s="250"/>
      <c r="M25" s="250"/>
      <c r="N25" s="270"/>
      <c r="O25" s="270"/>
      <c r="P25" s="274">
        <f>+P24*O26</f>
        <v>100000000</v>
      </c>
      <c r="Q25" s="274">
        <f>+Q24*O26</f>
        <v>500000000</v>
      </c>
      <c r="R25" s="275">
        <f>+R24*O26</f>
        <v>1000000000</v>
      </c>
      <c r="S25" s="275">
        <f>+S24*O26</f>
        <v>5000000000</v>
      </c>
      <c r="T25" s="276">
        <v>1000</v>
      </c>
      <c r="U25" s="250"/>
      <c r="V25" s="250"/>
      <c r="W25" s="250"/>
      <c r="X25" s="250"/>
      <c r="Y25" s="250"/>
      <c r="Z25" s="250"/>
    </row>
    <row r="26" spans="1:26" ht="15.75" customHeight="1" x14ac:dyDescent="0.25">
      <c r="A26" s="250"/>
      <c r="B26" s="543" t="s">
        <v>624</v>
      </c>
      <c r="C26" s="544" t="s">
        <v>404</v>
      </c>
      <c r="D26" s="277" t="s">
        <v>625</v>
      </c>
      <c r="E26" s="278" t="s">
        <v>626</v>
      </c>
      <c r="F26" s="279">
        <v>0.25</v>
      </c>
      <c r="G26" s="250"/>
      <c r="H26" s="250"/>
      <c r="I26" s="250"/>
      <c r="J26" s="250"/>
      <c r="K26" s="250"/>
      <c r="L26" s="250"/>
      <c r="M26" s="250"/>
      <c r="N26" s="280" t="s">
        <v>627</v>
      </c>
      <c r="O26" s="281">
        <v>1000000</v>
      </c>
      <c r="P26" s="282">
        <f>+P25/S27</f>
        <v>8.398624943529746E-4</v>
      </c>
      <c r="Q26" s="282">
        <f>+Q25/S27</f>
        <v>4.199312471764873E-3</v>
      </c>
      <c r="R26" s="283">
        <f>+R25/S27</f>
        <v>8.398624943529746E-3</v>
      </c>
      <c r="S26" s="283">
        <f>+S25/S27</f>
        <v>4.1993124717648725E-2</v>
      </c>
      <c r="T26" s="284">
        <f>+O26*T25</f>
        <v>1000000000</v>
      </c>
      <c r="U26" s="250"/>
      <c r="V26" s="250"/>
      <c r="W26" s="250"/>
      <c r="X26" s="250"/>
      <c r="Y26" s="250"/>
      <c r="Z26" s="250"/>
    </row>
    <row r="27" spans="1:26" ht="15.75" customHeight="1" x14ac:dyDescent="0.25">
      <c r="A27" s="250"/>
      <c r="B27" s="458"/>
      <c r="C27" s="342"/>
      <c r="D27" s="285" t="s">
        <v>174</v>
      </c>
      <c r="E27" s="286" t="s">
        <v>628</v>
      </c>
      <c r="F27" s="287">
        <v>0.15</v>
      </c>
      <c r="G27" s="250"/>
      <c r="H27" s="250"/>
      <c r="I27" s="250"/>
      <c r="J27" s="250"/>
      <c r="K27" s="250"/>
      <c r="L27" s="250"/>
      <c r="M27" s="250"/>
      <c r="N27" s="270"/>
      <c r="O27" s="270"/>
      <c r="P27" s="288"/>
      <c r="Q27" s="288"/>
      <c r="R27" s="289" t="s">
        <v>629</v>
      </c>
      <c r="S27" s="290">
        <v>119067110000</v>
      </c>
      <c r="T27" s="291"/>
      <c r="U27" s="250"/>
      <c r="V27" s="250"/>
      <c r="W27" s="250"/>
      <c r="X27" s="250"/>
      <c r="Y27" s="250"/>
      <c r="Z27" s="250"/>
    </row>
    <row r="28" spans="1:26" ht="15.75" customHeight="1" x14ac:dyDescent="0.25">
      <c r="A28" s="250"/>
      <c r="B28" s="458"/>
      <c r="C28" s="344"/>
      <c r="D28" s="285" t="s">
        <v>166</v>
      </c>
      <c r="E28" s="286" t="s">
        <v>630</v>
      </c>
      <c r="F28" s="287">
        <v>0.1</v>
      </c>
      <c r="G28" s="250"/>
      <c r="H28" s="250"/>
      <c r="I28" s="250"/>
      <c r="J28" s="250"/>
      <c r="K28" s="250"/>
      <c r="L28" s="250"/>
      <c r="M28" s="250"/>
      <c r="N28" s="270"/>
      <c r="O28" s="270"/>
      <c r="P28" s="270"/>
      <c r="Q28" s="270"/>
      <c r="R28" s="289" t="s">
        <v>631</v>
      </c>
      <c r="S28" s="290">
        <v>59513488000</v>
      </c>
      <c r="T28" s="292"/>
      <c r="U28" s="293"/>
      <c r="V28" s="250"/>
      <c r="W28" s="250"/>
      <c r="X28" s="250"/>
      <c r="Y28" s="250"/>
      <c r="Z28" s="250"/>
    </row>
    <row r="29" spans="1:26" ht="15.75" customHeight="1" x14ac:dyDescent="0.25">
      <c r="A29" s="250"/>
      <c r="B29" s="458"/>
      <c r="C29" s="539" t="s">
        <v>134</v>
      </c>
      <c r="D29" s="285" t="s">
        <v>632</v>
      </c>
      <c r="E29" s="286" t="s">
        <v>633</v>
      </c>
      <c r="F29" s="287">
        <v>0.25</v>
      </c>
      <c r="G29" s="250"/>
      <c r="H29" s="250"/>
      <c r="I29" s="250"/>
      <c r="J29" s="250"/>
      <c r="K29" s="250"/>
      <c r="L29" s="250"/>
      <c r="M29" s="250"/>
      <c r="N29" s="270"/>
      <c r="O29" s="270"/>
      <c r="P29" s="270"/>
      <c r="Q29" s="270"/>
      <c r="R29" s="289" t="s">
        <v>634</v>
      </c>
      <c r="S29" s="290">
        <v>59553622000</v>
      </c>
      <c r="T29" s="250"/>
      <c r="U29" s="250"/>
      <c r="V29" s="250"/>
      <c r="W29" s="250"/>
      <c r="X29" s="250"/>
      <c r="Y29" s="250"/>
      <c r="Z29" s="250"/>
    </row>
    <row r="30" spans="1:26" ht="15.75" customHeight="1" x14ac:dyDescent="0.25">
      <c r="A30" s="250"/>
      <c r="B30" s="533"/>
      <c r="C30" s="344"/>
      <c r="D30" s="285" t="s">
        <v>167</v>
      </c>
      <c r="E30" s="286" t="s">
        <v>635</v>
      </c>
      <c r="F30" s="287">
        <v>0.15</v>
      </c>
      <c r="G30" s="250"/>
      <c r="H30" s="250"/>
      <c r="I30" s="250"/>
      <c r="J30" s="250"/>
      <c r="K30" s="250"/>
      <c r="L30" s="250"/>
      <c r="M30" s="250"/>
      <c r="N30" s="270"/>
      <c r="O30" s="270"/>
      <c r="P30" s="270"/>
      <c r="Q30" s="270"/>
      <c r="R30" s="250"/>
      <c r="S30" s="250"/>
      <c r="T30" s="250"/>
      <c r="U30" s="250"/>
      <c r="V30" s="250"/>
      <c r="W30" s="250"/>
      <c r="X30" s="250"/>
      <c r="Y30" s="250"/>
      <c r="Z30" s="250"/>
    </row>
    <row r="31" spans="1:26" ht="15.75" customHeight="1" x14ac:dyDescent="0.25">
      <c r="A31" s="250"/>
      <c r="B31" s="545" t="s">
        <v>636</v>
      </c>
      <c r="C31" s="539" t="s">
        <v>138</v>
      </c>
      <c r="D31" s="285" t="s">
        <v>168</v>
      </c>
      <c r="E31" s="286" t="s">
        <v>637</v>
      </c>
      <c r="F31" s="294" t="s">
        <v>638</v>
      </c>
      <c r="G31" s="250"/>
      <c r="H31" s="250"/>
      <c r="I31" s="250"/>
      <c r="J31" s="250"/>
      <c r="K31" s="250"/>
      <c r="L31" s="250"/>
      <c r="M31" s="250"/>
      <c r="N31" s="250"/>
      <c r="O31" s="250"/>
      <c r="P31" s="250"/>
      <c r="Q31" s="250"/>
      <c r="R31" s="250"/>
      <c r="S31" s="250"/>
      <c r="T31" s="250"/>
      <c r="U31" s="250"/>
      <c r="V31" s="250"/>
      <c r="W31" s="250"/>
      <c r="X31" s="250"/>
      <c r="Y31" s="250"/>
      <c r="Z31" s="250"/>
    </row>
    <row r="32" spans="1:26" ht="15.75" customHeight="1" x14ac:dyDescent="0.25">
      <c r="A32" s="250"/>
      <c r="B32" s="458"/>
      <c r="C32" s="344"/>
      <c r="D32" s="285" t="s">
        <v>639</v>
      </c>
      <c r="E32" s="286" t="s">
        <v>640</v>
      </c>
      <c r="F32" s="294" t="s">
        <v>638</v>
      </c>
      <c r="G32" s="250"/>
      <c r="H32" s="250"/>
      <c r="I32" s="250"/>
      <c r="J32" s="250"/>
      <c r="K32" s="250"/>
      <c r="L32" s="250"/>
      <c r="M32" s="250"/>
      <c r="N32" s="250"/>
      <c r="O32" s="250"/>
      <c r="P32" s="250"/>
      <c r="Q32" s="250"/>
      <c r="R32" s="250"/>
      <c r="S32" s="250"/>
      <c r="T32" s="250"/>
      <c r="U32" s="250"/>
      <c r="V32" s="250"/>
      <c r="W32" s="250"/>
      <c r="X32" s="250"/>
      <c r="Y32" s="250"/>
      <c r="Z32" s="250"/>
    </row>
    <row r="33" spans="1:26" ht="15.75" customHeight="1" x14ac:dyDescent="0.25">
      <c r="A33" s="250"/>
      <c r="B33" s="458"/>
      <c r="C33" s="539" t="s">
        <v>139</v>
      </c>
      <c r="D33" s="285" t="s">
        <v>169</v>
      </c>
      <c r="E33" s="286" t="s">
        <v>641</v>
      </c>
      <c r="F33" s="294" t="s">
        <v>638</v>
      </c>
      <c r="G33" s="250"/>
      <c r="H33" s="250"/>
      <c r="I33" s="250"/>
      <c r="J33" s="250"/>
      <c r="K33" s="250"/>
      <c r="L33" s="250"/>
      <c r="M33" s="250"/>
      <c r="N33" s="250"/>
      <c r="O33" s="250"/>
      <c r="P33" s="250"/>
      <c r="Q33" s="250"/>
      <c r="R33" s="250"/>
      <c r="S33" s="250"/>
      <c r="T33" s="250"/>
      <c r="U33" s="250"/>
      <c r="V33" s="250"/>
      <c r="W33" s="250"/>
      <c r="X33" s="250"/>
      <c r="Y33" s="250"/>
      <c r="Z33" s="250"/>
    </row>
    <row r="34" spans="1:26" ht="15.75" customHeight="1" x14ac:dyDescent="0.25">
      <c r="A34" s="250"/>
      <c r="B34" s="458"/>
      <c r="C34" s="344"/>
      <c r="D34" s="285" t="s">
        <v>642</v>
      </c>
      <c r="E34" s="286" t="s">
        <v>643</v>
      </c>
      <c r="F34" s="294" t="s">
        <v>638</v>
      </c>
      <c r="G34" s="250"/>
      <c r="H34" s="250"/>
      <c r="I34" s="250"/>
      <c r="J34" s="250"/>
      <c r="K34" s="250"/>
      <c r="L34" s="250"/>
      <c r="M34" s="250"/>
      <c r="N34" s="250"/>
      <c r="O34" s="250"/>
      <c r="P34" s="250"/>
      <c r="Q34" s="250"/>
      <c r="R34" s="250"/>
      <c r="S34" s="250"/>
      <c r="T34" s="250"/>
      <c r="U34" s="250"/>
      <c r="V34" s="250"/>
      <c r="W34" s="250"/>
      <c r="X34" s="250"/>
      <c r="Y34" s="250"/>
      <c r="Z34" s="250"/>
    </row>
    <row r="35" spans="1:26" ht="15.75" customHeight="1" x14ac:dyDescent="0.25">
      <c r="A35" s="250"/>
      <c r="B35" s="458"/>
      <c r="C35" s="539" t="s">
        <v>140</v>
      </c>
      <c r="D35" s="285" t="s">
        <v>170</v>
      </c>
      <c r="E35" s="286" t="s">
        <v>644</v>
      </c>
      <c r="F35" s="294" t="s">
        <v>638</v>
      </c>
      <c r="G35" s="250"/>
      <c r="H35" s="250"/>
      <c r="I35" s="250"/>
      <c r="J35" s="250"/>
      <c r="K35" s="250"/>
      <c r="L35" s="250"/>
      <c r="M35" s="250"/>
      <c r="N35" s="250"/>
      <c r="O35" s="250"/>
      <c r="P35" s="250"/>
      <c r="Q35" s="250"/>
      <c r="R35" s="250"/>
      <c r="S35" s="250"/>
      <c r="T35" s="250"/>
      <c r="U35" s="250"/>
      <c r="V35" s="250"/>
      <c r="W35" s="250"/>
      <c r="X35" s="250"/>
      <c r="Y35" s="250"/>
      <c r="Z35" s="250"/>
    </row>
    <row r="36" spans="1:26" ht="15.75" customHeight="1" x14ac:dyDescent="0.25">
      <c r="A36" s="250"/>
      <c r="B36" s="459"/>
      <c r="C36" s="395"/>
      <c r="D36" s="295" t="s">
        <v>645</v>
      </c>
      <c r="E36" s="296" t="s">
        <v>646</v>
      </c>
      <c r="F36" s="297" t="s">
        <v>638</v>
      </c>
      <c r="G36" s="250"/>
      <c r="H36" s="250"/>
      <c r="I36" s="250"/>
      <c r="J36" s="250"/>
      <c r="K36" s="250"/>
      <c r="L36" s="250"/>
      <c r="M36" s="250"/>
      <c r="N36" s="250"/>
      <c r="O36" s="250"/>
      <c r="P36" s="250"/>
      <c r="Q36" s="250"/>
      <c r="R36" s="250"/>
      <c r="S36" s="250"/>
      <c r="T36" s="250"/>
      <c r="U36" s="250"/>
      <c r="V36" s="250"/>
      <c r="W36" s="250"/>
      <c r="X36" s="250"/>
      <c r="Y36" s="250"/>
      <c r="Z36" s="250"/>
    </row>
    <row r="37" spans="1:26" ht="15.75" customHeight="1" x14ac:dyDescent="0.25">
      <c r="A37" s="250"/>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row>
    <row r="38" spans="1:26" ht="15.75" customHeight="1" x14ac:dyDescent="0.25">
      <c r="A38" s="250"/>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row>
    <row r="39" spans="1:26" ht="15.75" customHeight="1" x14ac:dyDescent="0.25">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row>
    <row r="40" spans="1:26" ht="15.75" customHeight="1" x14ac:dyDescent="0.25">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row>
    <row r="41" spans="1:26" ht="15.75" customHeight="1" x14ac:dyDescent="0.25">
      <c r="A41" s="250"/>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row>
    <row r="42" spans="1:26" ht="15.75" customHeight="1" x14ac:dyDescent="0.25">
      <c r="A42" s="250"/>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row>
    <row r="43" spans="1:26" ht="15.75" customHeight="1" x14ac:dyDescent="0.25">
      <c r="A43" s="250"/>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row>
    <row r="44" spans="1:26" ht="15.75" customHeight="1" x14ac:dyDescent="0.25">
      <c r="A44" s="250"/>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row>
    <row r="45" spans="1:26" ht="15.75" customHeight="1" x14ac:dyDescent="0.25">
      <c r="A45" s="250"/>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row>
    <row r="46" spans="1:26" ht="15.75" customHeight="1" x14ac:dyDescent="0.25">
      <c r="A46" s="250"/>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row>
    <row r="47" spans="1:26" ht="15.75" customHeight="1" x14ac:dyDescent="0.25">
      <c r="A47" s="250"/>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row>
    <row r="48" spans="1:26" ht="15.75" customHeight="1" x14ac:dyDescent="0.25">
      <c r="A48" s="250"/>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row>
    <row r="49" spans="1:26" ht="15.75" customHeight="1" x14ac:dyDescent="0.25">
      <c r="A49" s="250"/>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row>
    <row r="50" spans="1:26" ht="15.75" customHeight="1" x14ac:dyDescent="0.25">
      <c r="A50" s="250"/>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row>
    <row r="51" spans="1:26" ht="15.75" customHeight="1" x14ac:dyDescent="0.25">
      <c r="A51" s="250"/>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row>
    <row r="52" spans="1:26" ht="15.75" customHeight="1" x14ac:dyDescent="0.25">
      <c r="A52" s="250"/>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row>
    <row r="53" spans="1:26" ht="15.75" customHeight="1" x14ac:dyDescent="0.25">
      <c r="A53" s="250"/>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row>
    <row r="54" spans="1:26" ht="15.75" customHeight="1" x14ac:dyDescent="0.25">
      <c r="A54" s="250"/>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row>
    <row r="55" spans="1:26" ht="15.75" customHeight="1" x14ac:dyDescent="0.25">
      <c r="A55" s="250"/>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row>
    <row r="56" spans="1:26" ht="15.75" customHeight="1" x14ac:dyDescent="0.25">
      <c r="A56" s="250"/>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row>
    <row r="57" spans="1:26" ht="15.75" customHeight="1" x14ac:dyDescent="0.25">
      <c r="A57" s="250"/>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row>
    <row r="58" spans="1:26" ht="15.75" customHeight="1" x14ac:dyDescent="0.25">
      <c r="A58" s="250"/>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row>
    <row r="59" spans="1:26" ht="15.75" customHeight="1" x14ac:dyDescent="0.25">
      <c r="A59" s="250"/>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row>
    <row r="60" spans="1:26" ht="15.75" customHeight="1" x14ac:dyDescent="0.25">
      <c r="A60" s="250"/>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row>
    <row r="61" spans="1:26" ht="15.75" customHeight="1" x14ac:dyDescent="0.25">
      <c r="A61" s="250"/>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row>
    <row r="62" spans="1:26" ht="15.75" customHeight="1" x14ac:dyDescent="0.25">
      <c r="A62" s="250"/>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row>
    <row r="63" spans="1:26" ht="15.75" customHeight="1" x14ac:dyDescent="0.25">
      <c r="A63" s="250"/>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row>
    <row r="64" spans="1:26" ht="15.75" customHeight="1" x14ac:dyDescent="0.25">
      <c r="A64" s="250"/>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row>
    <row r="65" spans="1:26" ht="15.75" customHeight="1" x14ac:dyDescent="0.25">
      <c r="A65" s="250"/>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row>
    <row r="66" spans="1:26" ht="15.75" customHeight="1" x14ac:dyDescent="0.25">
      <c r="A66" s="250"/>
      <c r="B66" s="250"/>
      <c r="C66" s="250"/>
      <c r="D66" s="250"/>
      <c r="E66" s="250"/>
      <c r="F66" s="250"/>
      <c r="G66" s="250"/>
      <c r="H66" s="250"/>
      <c r="I66" s="250"/>
      <c r="J66" s="250"/>
      <c r="K66" s="250"/>
      <c r="L66" s="250"/>
      <c r="M66" s="250"/>
      <c r="N66" s="250"/>
      <c r="O66" s="250"/>
      <c r="P66" s="250"/>
      <c r="Q66" s="250"/>
      <c r="R66" s="250"/>
      <c r="S66" s="250"/>
      <c r="T66" s="250"/>
      <c r="U66" s="250"/>
      <c r="V66" s="250"/>
      <c r="W66" s="250"/>
      <c r="X66" s="250"/>
      <c r="Y66" s="250"/>
      <c r="Z66" s="250"/>
    </row>
    <row r="67" spans="1:26" ht="15.75" customHeight="1" x14ac:dyDescent="0.25">
      <c r="A67" s="250"/>
      <c r="B67" s="250"/>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row>
    <row r="68" spans="1:26" ht="15.75" customHeight="1" x14ac:dyDescent="0.25">
      <c r="A68" s="250"/>
      <c r="B68" s="25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1:26" ht="15.75" customHeight="1" x14ac:dyDescent="0.25">
      <c r="A69" s="250"/>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row>
    <row r="70" spans="1:26" ht="15.75" customHeight="1" x14ac:dyDescent="0.25">
      <c r="A70" s="250"/>
      <c r="B70" s="250"/>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row>
    <row r="71" spans="1:26" ht="15.75" customHeight="1" x14ac:dyDescent="0.25">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row>
    <row r="72" spans="1:26" ht="15.75" customHeight="1" x14ac:dyDescent="0.25">
      <c r="A72" s="250"/>
      <c r="B72" s="250"/>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row>
    <row r="73" spans="1:26" ht="15.75" customHeight="1" x14ac:dyDescent="0.25">
      <c r="A73" s="250"/>
      <c r="B73" s="250"/>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row>
    <row r="74" spans="1:26" ht="15.75" customHeight="1" x14ac:dyDescent="0.25">
      <c r="A74" s="250"/>
      <c r="B74" s="250"/>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row>
    <row r="75" spans="1:26" ht="15.75" customHeight="1" x14ac:dyDescent="0.25">
      <c r="A75" s="250"/>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row>
    <row r="76" spans="1:26" ht="15.75" customHeight="1" x14ac:dyDescent="0.25">
      <c r="A76" s="250"/>
      <c r="B76" s="250"/>
      <c r="C76" s="250"/>
      <c r="D76" s="250"/>
      <c r="E76" s="250"/>
      <c r="F76" s="250"/>
      <c r="G76" s="250"/>
      <c r="H76" s="250"/>
      <c r="I76" s="250"/>
      <c r="J76" s="250"/>
      <c r="K76" s="250"/>
      <c r="L76" s="250"/>
      <c r="M76" s="250"/>
      <c r="N76" s="250"/>
      <c r="O76" s="250"/>
      <c r="P76" s="250"/>
      <c r="Q76" s="250"/>
      <c r="R76" s="250"/>
      <c r="S76" s="250"/>
      <c r="T76" s="250"/>
      <c r="U76" s="250"/>
      <c r="V76" s="250"/>
      <c r="W76" s="250"/>
      <c r="X76" s="250"/>
      <c r="Y76" s="250"/>
      <c r="Z76" s="250"/>
    </row>
    <row r="77" spans="1:26" ht="15.75" customHeight="1" x14ac:dyDescent="0.25">
      <c r="A77" s="250"/>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row>
    <row r="78" spans="1:26" ht="15.75" customHeight="1" x14ac:dyDescent="0.25">
      <c r="A78" s="250"/>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row>
    <row r="79" spans="1:26" ht="15.75" customHeight="1" x14ac:dyDescent="0.25">
      <c r="A79" s="250"/>
      <c r="B79" s="250"/>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row>
    <row r="80" spans="1:26" ht="15.75" customHeight="1" x14ac:dyDescent="0.25">
      <c r="A80" s="250"/>
      <c r="B80" s="250"/>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row>
    <row r="81" spans="1:26" ht="15.75" customHeight="1" x14ac:dyDescent="0.25">
      <c r="A81" s="250"/>
      <c r="B81" s="250"/>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row>
    <row r="82" spans="1:26" ht="15.75" customHeight="1" x14ac:dyDescent="0.25">
      <c r="A82" s="250"/>
      <c r="B82" s="250"/>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row>
    <row r="83" spans="1:26" ht="15.75" customHeight="1" x14ac:dyDescent="0.25">
      <c r="A83" s="250"/>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row>
    <row r="84" spans="1:26" ht="15.75" customHeight="1" x14ac:dyDescent="0.25">
      <c r="A84" s="250"/>
      <c r="B84" s="250"/>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row>
    <row r="85" spans="1:26" ht="15.75" customHeight="1" x14ac:dyDescent="0.25">
      <c r="A85" s="250"/>
      <c r="B85" s="250"/>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row>
    <row r="86" spans="1:26" ht="15.75" customHeight="1" x14ac:dyDescent="0.25">
      <c r="A86" s="250"/>
      <c r="B86" s="250"/>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row>
    <row r="87" spans="1:26" ht="15.75" customHeight="1" x14ac:dyDescent="0.25">
      <c r="A87" s="250"/>
      <c r="B87" s="250"/>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row>
    <row r="88" spans="1:26" ht="15.75" customHeight="1" x14ac:dyDescent="0.25">
      <c r="A88" s="250"/>
      <c r="B88" s="250"/>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row>
    <row r="89" spans="1:26" ht="15.75" customHeight="1" x14ac:dyDescent="0.25">
      <c r="A89" s="250"/>
      <c r="B89" s="25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row>
    <row r="90" spans="1:26" ht="15.75" customHeight="1" x14ac:dyDescent="0.25">
      <c r="A90" s="250"/>
      <c r="B90" s="250"/>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row>
    <row r="91" spans="1:26" ht="15.75" customHeight="1" x14ac:dyDescent="0.25">
      <c r="A91" s="250"/>
      <c r="B91" s="25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row>
    <row r="92" spans="1:26" ht="15.75" customHeight="1" x14ac:dyDescent="0.25">
      <c r="A92" s="250"/>
      <c r="B92" s="250"/>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row>
    <row r="93" spans="1:26" ht="15.75" customHeight="1" x14ac:dyDescent="0.25">
      <c r="A93" s="250"/>
      <c r="B93" s="250"/>
      <c r="C93" s="250"/>
      <c r="D93" s="250"/>
      <c r="E93" s="250"/>
      <c r="F93" s="250"/>
      <c r="G93" s="250"/>
      <c r="H93" s="250"/>
      <c r="I93" s="250"/>
      <c r="J93" s="250"/>
      <c r="K93" s="250"/>
      <c r="L93" s="250"/>
      <c r="M93" s="250"/>
      <c r="N93" s="250"/>
      <c r="O93" s="250"/>
      <c r="P93" s="250"/>
      <c r="Q93" s="250"/>
      <c r="R93" s="250"/>
      <c r="S93" s="250"/>
      <c r="T93" s="250"/>
      <c r="U93" s="250"/>
      <c r="V93" s="250"/>
      <c r="W93" s="250"/>
      <c r="X93" s="250"/>
      <c r="Y93" s="250"/>
      <c r="Z93" s="250"/>
    </row>
    <row r="94" spans="1:26" ht="15.75" customHeight="1" x14ac:dyDescent="0.25">
      <c r="A94" s="250"/>
      <c r="B94" s="250"/>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row>
    <row r="95" spans="1:26" ht="15.75" customHeight="1" x14ac:dyDescent="0.25">
      <c r="A95" s="250"/>
      <c r="B95" s="250"/>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row>
    <row r="96" spans="1:26" ht="15.75" customHeight="1" x14ac:dyDescent="0.25">
      <c r="A96" s="250"/>
      <c r="B96" s="250"/>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row>
    <row r="97" spans="1:26" ht="15.75" customHeight="1" x14ac:dyDescent="0.25">
      <c r="A97" s="250"/>
      <c r="B97" s="250"/>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row>
    <row r="98" spans="1:26" ht="15.75" customHeight="1" x14ac:dyDescent="0.25">
      <c r="A98" s="250"/>
      <c r="B98" s="25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row>
    <row r="99" spans="1:26" ht="15.75" customHeight="1" x14ac:dyDescent="0.25">
      <c r="A99" s="250"/>
      <c r="B99" s="250"/>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row>
    <row r="100" spans="1:26" ht="15.75" customHeight="1" x14ac:dyDescent="0.25">
      <c r="A100" s="250"/>
      <c r="B100" s="250"/>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row>
    <row r="101" spans="1:26" ht="15.75" customHeight="1" x14ac:dyDescent="0.25">
      <c r="A101" s="250"/>
      <c r="B101" s="250"/>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row>
    <row r="102" spans="1:26" ht="15.75" customHeight="1" x14ac:dyDescent="0.25">
      <c r="A102" s="250"/>
      <c r="B102" s="250"/>
      <c r="C102" s="250"/>
      <c r="D102" s="250"/>
      <c r="E102" s="250"/>
      <c r="F102" s="250"/>
      <c r="G102" s="250"/>
      <c r="H102" s="250"/>
      <c r="I102" s="250"/>
      <c r="J102" s="250"/>
      <c r="K102" s="250"/>
      <c r="L102" s="250"/>
      <c r="M102" s="250"/>
      <c r="N102" s="250"/>
      <c r="O102" s="250"/>
      <c r="P102" s="250"/>
      <c r="Q102" s="250"/>
      <c r="R102" s="250"/>
      <c r="S102" s="250"/>
      <c r="T102" s="250"/>
      <c r="U102" s="250"/>
      <c r="V102" s="250"/>
      <c r="W102" s="250"/>
      <c r="X102" s="250"/>
      <c r="Y102" s="250"/>
      <c r="Z102" s="250"/>
    </row>
    <row r="103" spans="1:26" ht="15.75" customHeight="1" x14ac:dyDescent="0.25">
      <c r="A103" s="250"/>
      <c r="B103" s="250"/>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row>
    <row r="104" spans="1:26" ht="15.75" customHeight="1" x14ac:dyDescent="0.25">
      <c r="A104" s="250"/>
      <c r="B104" s="250"/>
      <c r="C104" s="250"/>
      <c r="D104" s="250"/>
      <c r="E104" s="250"/>
      <c r="F104" s="250"/>
      <c r="G104" s="250"/>
      <c r="H104" s="250"/>
      <c r="I104" s="250"/>
      <c r="J104" s="250"/>
      <c r="K104" s="250"/>
      <c r="L104" s="250"/>
      <c r="M104" s="250"/>
      <c r="N104" s="250"/>
      <c r="O104" s="250"/>
      <c r="P104" s="250"/>
      <c r="Q104" s="250"/>
      <c r="R104" s="250"/>
      <c r="S104" s="250"/>
      <c r="T104" s="250"/>
      <c r="U104" s="250"/>
      <c r="V104" s="250"/>
      <c r="W104" s="250"/>
      <c r="X104" s="250"/>
      <c r="Y104" s="250"/>
      <c r="Z104" s="250"/>
    </row>
    <row r="105" spans="1:26" ht="15.75" customHeight="1" x14ac:dyDescent="0.25">
      <c r="A105" s="250"/>
      <c r="B105" s="250"/>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row>
    <row r="106" spans="1:26" ht="15.75" customHeight="1" x14ac:dyDescent="0.25">
      <c r="A106" s="250"/>
      <c r="B106" s="250"/>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row>
    <row r="107" spans="1:26" ht="15.75" customHeight="1" x14ac:dyDescent="0.25">
      <c r="A107" s="250"/>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row>
    <row r="108" spans="1:26" ht="15.75" customHeight="1" x14ac:dyDescent="0.25">
      <c r="A108" s="250"/>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row>
    <row r="109" spans="1:26" ht="15.75" customHeight="1" x14ac:dyDescent="0.25">
      <c r="A109" s="250"/>
      <c r="B109" s="250"/>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row>
    <row r="110" spans="1:26" ht="15.75" customHeight="1" x14ac:dyDescent="0.25">
      <c r="A110" s="250"/>
      <c r="B110" s="250"/>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row>
    <row r="111" spans="1:26" ht="15.75" customHeight="1" x14ac:dyDescent="0.25">
      <c r="A111" s="250"/>
      <c r="B111" s="250"/>
      <c r="C111" s="250"/>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row>
    <row r="112" spans="1:26" ht="15.75" customHeight="1" x14ac:dyDescent="0.25">
      <c r="A112" s="250"/>
      <c r="B112" s="250"/>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row>
    <row r="113" spans="1:26" ht="15.75" customHeight="1" x14ac:dyDescent="0.25">
      <c r="A113" s="250"/>
      <c r="B113" s="250"/>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row>
    <row r="114" spans="1:26" ht="15.75" customHeight="1" x14ac:dyDescent="0.25">
      <c r="A114" s="250"/>
      <c r="B114" s="250"/>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row>
    <row r="115" spans="1:26" ht="15.75" customHeight="1" x14ac:dyDescent="0.25">
      <c r="A115" s="250"/>
      <c r="B115" s="250"/>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row>
    <row r="116" spans="1:26" ht="15.75" customHeight="1" x14ac:dyDescent="0.25">
      <c r="A116" s="250"/>
      <c r="B116" s="250"/>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row>
    <row r="117" spans="1:26" ht="15.75" customHeight="1" x14ac:dyDescent="0.25">
      <c r="A117" s="250"/>
      <c r="B117" s="25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row>
    <row r="118" spans="1:26" ht="15.75" customHeight="1" x14ac:dyDescent="0.25">
      <c r="A118" s="250"/>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row>
    <row r="119" spans="1:26" ht="15.75" customHeight="1" x14ac:dyDescent="0.25">
      <c r="A119" s="250"/>
      <c r="B119" s="25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row>
    <row r="120" spans="1:26" ht="15.75" customHeight="1" x14ac:dyDescent="0.25">
      <c r="A120" s="250"/>
      <c r="B120" s="25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row>
    <row r="121" spans="1:26" ht="15.75" customHeight="1" x14ac:dyDescent="0.25">
      <c r="A121" s="250"/>
      <c r="B121" s="250"/>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row>
    <row r="122" spans="1:26" ht="15.75" customHeight="1" x14ac:dyDescent="0.25">
      <c r="A122" s="250"/>
      <c r="B122" s="250"/>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row>
    <row r="123" spans="1:26" ht="15.75" customHeight="1" x14ac:dyDescent="0.25">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row>
    <row r="124" spans="1:26" ht="15.75" customHeight="1" x14ac:dyDescent="0.25">
      <c r="A124" s="250"/>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row>
    <row r="125" spans="1:26" ht="15.75" customHeight="1" x14ac:dyDescent="0.25">
      <c r="A125" s="250"/>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row>
    <row r="126" spans="1:26" ht="15.75" customHeight="1" x14ac:dyDescent="0.25">
      <c r="A126" s="250"/>
      <c r="B126" s="25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row>
    <row r="127" spans="1:26" ht="15.75" customHeight="1" x14ac:dyDescent="0.25">
      <c r="A127" s="250"/>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row>
    <row r="128" spans="1:26" ht="15.75" customHeight="1" x14ac:dyDescent="0.25">
      <c r="A128" s="250"/>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row>
    <row r="129" spans="1:26" ht="15.75" customHeight="1" x14ac:dyDescent="0.25">
      <c r="A129" s="250"/>
      <c r="B129" s="25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row>
    <row r="130" spans="1:26" ht="15.75" customHeight="1" x14ac:dyDescent="0.25">
      <c r="A130" s="250"/>
      <c r="B130" s="25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row>
    <row r="131" spans="1:26" ht="15.75" customHeight="1" x14ac:dyDescent="0.25">
      <c r="A131" s="250"/>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row>
    <row r="132" spans="1:26" ht="15.75" customHeight="1" x14ac:dyDescent="0.25">
      <c r="A132" s="250"/>
      <c r="B132" s="250"/>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row>
    <row r="133" spans="1:26" ht="15.75" customHeight="1" x14ac:dyDescent="0.25">
      <c r="A133" s="250"/>
      <c r="B133" s="25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row>
    <row r="134" spans="1:26" ht="15.75" customHeight="1" x14ac:dyDescent="0.25">
      <c r="A134" s="250"/>
      <c r="B134" s="25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row>
    <row r="135" spans="1:26" ht="15.75" customHeight="1" x14ac:dyDescent="0.25">
      <c r="A135" s="250"/>
      <c r="B135" s="25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row>
    <row r="136" spans="1:26" ht="15.75" customHeight="1" x14ac:dyDescent="0.25">
      <c r="A136" s="250"/>
      <c r="B136" s="25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row>
    <row r="137" spans="1:26" ht="15.75" customHeight="1" x14ac:dyDescent="0.25">
      <c r="A137" s="250"/>
      <c r="B137" s="250"/>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row>
    <row r="138" spans="1:26" ht="15.75" customHeight="1" x14ac:dyDescent="0.25">
      <c r="A138" s="250"/>
      <c r="B138" s="25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row>
    <row r="139" spans="1:26" ht="15.75" customHeight="1" x14ac:dyDescent="0.25">
      <c r="A139" s="250"/>
      <c r="B139" s="25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row>
    <row r="140" spans="1:26" ht="15.75" customHeight="1" x14ac:dyDescent="0.25">
      <c r="A140" s="250"/>
      <c r="B140" s="250"/>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row>
    <row r="141" spans="1:26" ht="15.75" customHeight="1" x14ac:dyDescent="0.25">
      <c r="A141" s="250"/>
      <c r="B141" s="25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row>
    <row r="142" spans="1:26" ht="15.75" customHeight="1" x14ac:dyDescent="0.25">
      <c r="A142" s="250"/>
      <c r="B142" s="250"/>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row>
    <row r="143" spans="1:26" ht="15.75" customHeight="1" x14ac:dyDescent="0.25">
      <c r="A143" s="250"/>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row>
    <row r="144" spans="1:26" ht="15.75" customHeight="1" x14ac:dyDescent="0.25">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row>
    <row r="145" spans="1:26" ht="15.75" customHeight="1" x14ac:dyDescent="0.25">
      <c r="A145" s="250"/>
      <c r="B145" s="25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row>
    <row r="146" spans="1:26" ht="15.75" customHeight="1" x14ac:dyDescent="0.25">
      <c r="A146" s="250"/>
      <c r="B146" s="25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row>
    <row r="147" spans="1:26" ht="15.75" customHeight="1" x14ac:dyDescent="0.25">
      <c r="A147" s="250"/>
      <c r="B147" s="250"/>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row>
    <row r="148" spans="1:26" ht="15.75" customHeight="1" x14ac:dyDescent="0.25">
      <c r="A148" s="250"/>
      <c r="B148" s="250"/>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row>
    <row r="149" spans="1:26" ht="15.75" customHeight="1" x14ac:dyDescent="0.25">
      <c r="A149" s="250"/>
      <c r="B149" s="25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row>
    <row r="150" spans="1:26" ht="15.75" customHeight="1" x14ac:dyDescent="0.25">
      <c r="A150" s="250"/>
      <c r="B150" s="250"/>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row>
    <row r="151" spans="1:26" ht="15.75" customHeight="1" x14ac:dyDescent="0.25">
      <c r="A151" s="250"/>
      <c r="B151" s="250"/>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row>
    <row r="152" spans="1:26" ht="15.75" customHeight="1" x14ac:dyDescent="0.25">
      <c r="A152" s="250"/>
      <c r="B152" s="25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row>
    <row r="153" spans="1:26" ht="15.75" customHeight="1" x14ac:dyDescent="0.25">
      <c r="A153" s="250"/>
      <c r="B153" s="25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row>
    <row r="154" spans="1:26" ht="15.75" customHeight="1" x14ac:dyDescent="0.25">
      <c r="A154" s="250"/>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row>
    <row r="155" spans="1:26" ht="15.75" customHeight="1" x14ac:dyDescent="0.25">
      <c r="A155" s="250"/>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row>
    <row r="156" spans="1:26" ht="15.75" customHeight="1" x14ac:dyDescent="0.25">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row>
    <row r="157" spans="1:26" ht="15.75" customHeight="1" x14ac:dyDescent="0.25">
      <c r="A157" s="250"/>
      <c r="B157" s="25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row>
    <row r="158" spans="1:26" ht="15.75" customHeight="1" x14ac:dyDescent="0.25">
      <c r="A158" s="250"/>
      <c r="B158" s="250"/>
      <c r="C158" s="250"/>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row>
    <row r="159" spans="1:26" ht="15.75" customHeight="1" x14ac:dyDescent="0.25">
      <c r="A159" s="250"/>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row>
    <row r="160" spans="1:26" ht="15.75" customHeight="1" x14ac:dyDescent="0.25">
      <c r="A160" s="250"/>
      <c r="B160" s="25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row>
    <row r="161" spans="1:26" ht="15.75" customHeight="1" x14ac:dyDescent="0.25">
      <c r="A161" s="250"/>
      <c r="B161" s="25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row>
    <row r="162" spans="1:26" ht="15.75" customHeight="1" x14ac:dyDescent="0.25">
      <c r="A162" s="250"/>
      <c r="B162" s="25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row>
    <row r="163" spans="1:26" ht="15.75" customHeight="1" x14ac:dyDescent="0.25">
      <c r="A163" s="250"/>
      <c r="B163" s="250"/>
      <c r="C163" s="250"/>
      <c r="D163" s="250"/>
      <c r="E163" s="250"/>
      <c r="F163" s="250"/>
      <c r="G163" s="250"/>
      <c r="H163" s="250"/>
      <c r="I163" s="250"/>
      <c r="J163" s="250"/>
      <c r="K163" s="250"/>
      <c r="L163" s="250"/>
      <c r="M163" s="250"/>
      <c r="N163" s="250"/>
      <c r="O163" s="250"/>
      <c r="P163" s="250"/>
      <c r="Q163" s="250"/>
      <c r="R163" s="250"/>
      <c r="S163" s="250"/>
      <c r="T163" s="250"/>
      <c r="U163" s="250"/>
      <c r="V163" s="250"/>
      <c r="W163" s="250"/>
      <c r="X163" s="250"/>
      <c r="Y163" s="250"/>
      <c r="Z163" s="250"/>
    </row>
    <row r="164" spans="1:26" ht="15.75" customHeight="1" x14ac:dyDescent="0.25">
      <c r="A164" s="250"/>
      <c r="B164" s="250"/>
      <c r="C164" s="250"/>
      <c r="D164" s="250"/>
      <c r="E164" s="250"/>
      <c r="F164" s="250"/>
      <c r="G164" s="250"/>
      <c r="H164" s="250"/>
      <c r="I164" s="250"/>
      <c r="J164" s="250"/>
      <c r="K164" s="250"/>
      <c r="L164" s="250"/>
      <c r="M164" s="250"/>
      <c r="N164" s="250"/>
      <c r="O164" s="250"/>
      <c r="P164" s="250"/>
      <c r="Q164" s="250"/>
      <c r="R164" s="250"/>
      <c r="S164" s="250"/>
      <c r="T164" s="250"/>
      <c r="U164" s="250"/>
      <c r="V164" s="250"/>
      <c r="W164" s="250"/>
      <c r="X164" s="250"/>
      <c r="Y164" s="250"/>
      <c r="Z164" s="250"/>
    </row>
    <row r="165" spans="1:26" ht="15.75" customHeight="1" x14ac:dyDescent="0.25">
      <c r="A165" s="250"/>
      <c r="B165" s="250"/>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row>
    <row r="166" spans="1:26" ht="15.75" customHeight="1" x14ac:dyDescent="0.25">
      <c r="A166" s="250"/>
      <c r="B166" s="250"/>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row>
    <row r="167" spans="1:26" ht="15.75" customHeight="1" x14ac:dyDescent="0.25">
      <c r="A167" s="250"/>
      <c r="B167" s="250"/>
      <c r="C167" s="250"/>
      <c r="D167" s="250"/>
      <c r="E167" s="250"/>
      <c r="F167" s="250"/>
      <c r="G167" s="250"/>
      <c r="H167" s="250"/>
      <c r="I167" s="250"/>
      <c r="J167" s="250"/>
      <c r="K167" s="250"/>
      <c r="L167" s="250"/>
      <c r="M167" s="250"/>
      <c r="N167" s="250"/>
      <c r="O167" s="250"/>
      <c r="P167" s="250"/>
      <c r="Q167" s="250"/>
      <c r="R167" s="250"/>
      <c r="S167" s="250"/>
      <c r="T167" s="250"/>
      <c r="U167" s="250"/>
      <c r="V167" s="250"/>
      <c r="W167" s="250"/>
      <c r="X167" s="250"/>
      <c r="Y167" s="250"/>
      <c r="Z167" s="250"/>
    </row>
    <row r="168" spans="1:26" ht="15.75" customHeight="1" x14ac:dyDescent="0.25">
      <c r="A168" s="250"/>
      <c r="B168" s="250"/>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0"/>
    </row>
    <row r="169" spans="1:26" ht="15.75" customHeight="1" x14ac:dyDescent="0.25">
      <c r="A169" s="250"/>
      <c r="B169" s="250"/>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row>
    <row r="170" spans="1:26" ht="15.75" customHeight="1" x14ac:dyDescent="0.25">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row>
    <row r="171" spans="1:26" ht="15.75" customHeight="1" x14ac:dyDescent="0.25">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0"/>
    </row>
    <row r="172" spans="1:26" ht="15.75" customHeight="1" x14ac:dyDescent="0.25">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row>
    <row r="173" spans="1:26" ht="15.75" customHeight="1" x14ac:dyDescent="0.2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row>
    <row r="174" spans="1:26" ht="15.75" customHeight="1" x14ac:dyDescent="0.2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0"/>
      <c r="Z174" s="250"/>
    </row>
    <row r="175" spans="1:26" ht="15.75" customHeight="1" x14ac:dyDescent="0.2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row>
    <row r="176" spans="1:26" ht="15.75" customHeight="1" x14ac:dyDescent="0.2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row>
    <row r="177" spans="1:26" ht="15.75" customHeight="1" x14ac:dyDescent="0.2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row>
    <row r="178" spans="1:26" ht="15.75" customHeight="1" x14ac:dyDescent="0.2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row>
    <row r="179" spans="1:26" ht="15.75" customHeight="1" x14ac:dyDescent="0.2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row>
    <row r="180" spans="1:26" ht="15.75" customHeight="1" x14ac:dyDescent="0.2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row>
    <row r="181" spans="1:26" ht="15.75" customHeight="1" x14ac:dyDescent="0.2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row>
    <row r="182" spans="1:26" ht="15.75" customHeight="1" x14ac:dyDescent="0.2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c r="W182" s="250"/>
      <c r="X182" s="250"/>
      <c r="Y182" s="250"/>
      <c r="Z182" s="250"/>
    </row>
    <row r="183" spans="1:26" ht="15.75" customHeight="1" x14ac:dyDescent="0.2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row>
    <row r="184" spans="1:26" ht="15.75" customHeight="1" x14ac:dyDescent="0.2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c r="W184" s="250"/>
      <c r="X184" s="250"/>
      <c r="Y184" s="250"/>
      <c r="Z184" s="250"/>
    </row>
    <row r="185" spans="1:26" ht="15.75" customHeight="1" x14ac:dyDescent="0.2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row>
    <row r="186" spans="1:26" ht="15.75" customHeight="1" x14ac:dyDescent="0.2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row>
    <row r="187" spans="1:26" ht="15.75" customHeight="1" x14ac:dyDescent="0.2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row>
    <row r="188" spans="1:26" ht="15.75" customHeight="1" x14ac:dyDescent="0.2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row>
    <row r="189" spans="1:26" ht="15.75" customHeight="1" x14ac:dyDescent="0.2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row>
    <row r="190" spans="1:26" ht="15.75" customHeight="1" x14ac:dyDescent="0.2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row>
    <row r="191" spans="1:26" ht="15.75" customHeight="1" x14ac:dyDescent="0.2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c r="W191" s="250"/>
      <c r="X191" s="250"/>
      <c r="Y191" s="250"/>
      <c r="Z191" s="250"/>
    </row>
    <row r="192" spans="1:26" ht="15.75" customHeight="1" x14ac:dyDescent="0.2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row>
    <row r="193" spans="1:26" ht="15.75" customHeight="1" x14ac:dyDescent="0.2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row>
    <row r="194" spans="1:26" ht="15.75" customHeight="1" x14ac:dyDescent="0.2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row>
    <row r="195" spans="1:26" ht="15.75" customHeight="1" x14ac:dyDescent="0.2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row>
    <row r="196" spans="1:26" ht="15.75" customHeight="1" x14ac:dyDescent="0.2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row>
    <row r="197" spans="1:26" ht="15.75" customHeight="1" x14ac:dyDescent="0.2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row>
    <row r="198" spans="1:26" ht="15.75" customHeight="1" x14ac:dyDescent="0.2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row>
    <row r="199" spans="1:26" ht="15.75" customHeight="1" x14ac:dyDescent="0.2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row>
    <row r="200" spans="1:26" ht="15.75" customHeight="1" x14ac:dyDescent="0.2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c r="W200" s="250"/>
      <c r="X200" s="250"/>
      <c r="Y200" s="250"/>
      <c r="Z200" s="250"/>
    </row>
    <row r="201" spans="1:26" ht="15.75" customHeight="1" x14ac:dyDescent="0.2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row>
    <row r="202" spans="1:26" ht="15.75" customHeight="1" x14ac:dyDescent="0.2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row>
    <row r="203" spans="1:26" ht="15.75" customHeight="1" x14ac:dyDescent="0.2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row>
    <row r="204" spans="1:26" ht="15.75" customHeight="1" x14ac:dyDescent="0.2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row>
    <row r="205" spans="1:26" ht="15.75" customHeight="1" x14ac:dyDescent="0.2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c r="W205" s="250"/>
      <c r="X205" s="250"/>
      <c r="Y205" s="250"/>
      <c r="Z205" s="250"/>
    </row>
    <row r="206" spans="1:26" ht="15.75" customHeight="1" x14ac:dyDescent="0.2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row>
    <row r="207" spans="1:26" ht="15.75" customHeight="1" x14ac:dyDescent="0.2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row>
    <row r="208" spans="1:26" ht="15.75" customHeight="1" x14ac:dyDescent="0.2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c r="W208" s="250"/>
      <c r="X208" s="250"/>
      <c r="Y208" s="250"/>
      <c r="Z208" s="250"/>
    </row>
    <row r="209" spans="1:26" ht="15.75" customHeight="1" x14ac:dyDescent="0.2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row>
    <row r="210" spans="1:26" ht="15.75" customHeight="1" x14ac:dyDescent="0.2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c r="W210" s="250"/>
      <c r="X210" s="250"/>
      <c r="Y210" s="250"/>
      <c r="Z210" s="250"/>
    </row>
    <row r="211" spans="1:26" ht="15.75" customHeight="1" x14ac:dyDescent="0.2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c r="W211" s="250"/>
      <c r="X211" s="250"/>
      <c r="Y211" s="250"/>
      <c r="Z211" s="250"/>
    </row>
    <row r="212" spans="1:26" ht="15.75" customHeight="1" x14ac:dyDescent="0.2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row>
    <row r="213" spans="1:26" ht="15.75" customHeight="1" x14ac:dyDescent="0.2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c r="W213" s="250"/>
      <c r="X213" s="250"/>
      <c r="Y213" s="250"/>
      <c r="Z213" s="250"/>
    </row>
    <row r="214" spans="1:26" ht="15.75" customHeight="1" x14ac:dyDescent="0.2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c r="W214" s="250"/>
      <c r="X214" s="250"/>
      <c r="Y214" s="250"/>
      <c r="Z214" s="250"/>
    </row>
    <row r="215" spans="1:26" ht="15.75" customHeight="1" x14ac:dyDescent="0.2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c r="W215" s="250"/>
      <c r="X215" s="250"/>
      <c r="Y215" s="250"/>
      <c r="Z215" s="250"/>
    </row>
    <row r="216" spans="1:26" ht="15.75" customHeight="1" x14ac:dyDescent="0.2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c r="W216" s="250"/>
      <c r="X216" s="250"/>
      <c r="Y216" s="250"/>
      <c r="Z216" s="250"/>
    </row>
    <row r="217" spans="1:26" ht="15.75" customHeight="1" x14ac:dyDescent="0.2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c r="W217" s="250"/>
      <c r="X217" s="250"/>
      <c r="Y217" s="250"/>
      <c r="Z217" s="250"/>
    </row>
    <row r="218" spans="1:26" ht="15.75" customHeight="1" x14ac:dyDescent="0.2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row>
    <row r="219" spans="1:26" ht="15.75" customHeight="1" x14ac:dyDescent="0.2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row>
    <row r="220" spans="1:26" ht="15.75" customHeight="1" x14ac:dyDescent="0.2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c r="W220" s="250"/>
      <c r="X220" s="250"/>
      <c r="Y220" s="250"/>
      <c r="Z220" s="250"/>
    </row>
    <row r="221" spans="1:26" ht="15.75" customHeight="1" x14ac:dyDescent="0.2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row>
    <row r="222" spans="1:26" ht="15.75" customHeight="1" x14ac:dyDescent="0.2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c r="W222" s="250"/>
      <c r="X222" s="250"/>
      <c r="Y222" s="250"/>
      <c r="Z222" s="250"/>
    </row>
    <row r="223" spans="1:26" ht="15.75" customHeight="1" x14ac:dyDescent="0.2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row>
    <row r="224" spans="1:26" ht="15.75" customHeight="1" x14ac:dyDescent="0.2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c r="W224" s="250"/>
      <c r="X224" s="250"/>
      <c r="Y224" s="250"/>
      <c r="Z224" s="250"/>
    </row>
    <row r="225" spans="1:26" ht="15.75" customHeight="1" x14ac:dyDescent="0.2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row>
    <row r="226" spans="1:26" ht="15.75" customHeight="1" x14ac:dyDescent="0.2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row>
    <row r="227" spans="1:26" ht="15.75" customHeight="1" x14ac:dyDescent="0.2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row>
    <row r="228" spans="1:26" ht="15.75" customHeight="1" x14ac:dyDescent="0.2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c r="W228" s="250"/>
      <c r="X228" s="250"/>
      <c r="Y228" s="250"/>
      <c r="Z228" s="250"/>
    </row>
    <row r="229" spans="1:26" ht="15.75" customHeight="1" x14ac:dyDescent="0.2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c r="W229" s="250"/>
      <c r="X229" s="250"/>
      <c r="Y229" s="250"/>
      <c r="Z229" s="250"/>
    </row>
    <row r="230" spans="1:26" ht="15.75" customHeight="1" x14ac:dyDescent="0.2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c r="W230" s="250"/>
      <c r="X230" s="250"/>
      <c r="Y230" s="250"/>
      <c r="Z230" s="250"/>
    </row>
    <row r="231" spans="1:26" ht="15.75" customHeight="1" x14ac:dyDescent="0.2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c r="W231" s="250"/>
      <c r="X231" s="250"/>
      <c r="Y231" s="250"/>
      <c r="Z231" s="250"/>
    </row>
    <row r="232" spans="1:26" ht="15.75" customHeight="1" x14ac:dyDescent="0.2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c r="W232" s="250"/>
      <c r="X232" s="250"/>
      <c r="Y232" s="250"/>
      <c r="Z232" s="250"/>
    </row>
    <row r="233" spans="1:26" ht="15.75" customHeight="1" x14ac:dyDescent="0.2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row>
    <row r="234" spans="1:26" ht="15.75" customHeight="1" x14ac:dyDescent="0.2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c r="W234" s="250"/>
      <c r="X234" s="250"/>
      <c r="Y234" s="250"/>
      <c r="Z234" s="250"/>
    </row>
    <row r="235" spans="1:26" ht="15.75" customHeight="1" x14ac:dyDescent="0.2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row>
    <row r="236" spans="1:26" ht="15.75" customHeight="1" x14ac:dyDescent="0.2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row>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39.42578125" customWidth="1"/>
    <col min="2" max="2" width="91.28515625" customWidth="1"/>
    <col min="3" max="3" width="9.7109375" customWidth="1"/>
    <col min="4" max="25" width="11.42578125" customWidth="1"/>
  </cols>
  <sheetData>
    <row r="1" spans="1:26" ht="15.75" customHeight="1" x14ac:dyDescent="0.25">
      <c r="A1" s="298" t="s">
        <v>647</v>
      </c>
      <c r="B1" s="250"/>
      <c r="C1" s="298" t="s">
        <v>648</v>
      </c>
      <c r="D1" s="250"/>
      <c r="E1" s="250"/>
      <c r="F1" s="250"/>
      <c r="G1" s="250"/>
      <c r="H1" s="250"/>
      <c r="I1" s="250"/>
      <c r="J1" s="250"/>
      <c r="K1" s="250"/>
      <c r="L1" s="250"/>
      <c r="M1" s="250"/>
      <c r="N1" s="250"/>
      <c r="O1" s="250"/>
      <c r="P1" s="250"/>
      <c r="Q1" s="250"/>
      <c r="R1" s="250"/>
      <c r="S1" s="250"/>
      <c r="T1" s="250"/>
      <c r="U1" s="250"/>
      <c r="V1" s="250"/>
      <c r="W1" s="250"/>
      <c r="X1" s="250"/>
      <c r="Y1" s="250"/>
      <c r="Z1" s="250"/>
    </row>
    <row r="2" spans="1:26" ht="15.75" customHeight="1" x14ac:dyDescent="0.25">
      <c r="A2" s="259" t="s">
        <v>649</v>
      </c>
      <c r="B2" s="250"/>
      <c r="C2" s="259" t="s">
        <v>650</v>
      </c>
      <c r="D2" s="250"/>
      <c r="E2" s="250"/>
      <c r="F2" s="250"/>
      <c r="G2" s="250"/>
      <c r="H2" s="250"/>
      <c r="I2" s="250"/>
      <c r="J2" s="250"/>
      <c r="K2" s="250"/>
      <c r="L2" s="250"/>
      <c r="M2" s="250"/>
      <c r="N2" s="250"/>
      <c r="O2" s="250"/>
      <c r="P2" s="250"/>
      <c r="Q2" s="250"/>
      <c r="R2" s="250"/>
      <c r="S2" s="250"/>
      <c r="T2" s="250"/>
      <c r="U2" s="250"/>
      <c r="V2" s="250"/>
      <c r="W2" s="250"/>
      <c r="X2" s="250"/>
      <c r="Y2" s="250"/>
      <c r="Z2" s="250"/>
    </row>
    <row r="3" spans="1:26" ht="15.75" customHeight="1" x14ac:dyDescent="0.25">
      <c r="A3" s="259" t="s">
        <v>38</v>
      </c>
      <c r="B3" s="250"/>
      <c r="C3" s="259" t="s">
        <v>651</v>
      </c>
      <c r="D3" s="250"/>
      <c r="E3" s="250"/>
      <c r="F3" s="250"/>
      <c r="G3" s="250"/>
      <c r="H3" s="250"/>
      <c r="I3" s="250"/>
      <c r="J3" s="250"/>
      <c r="K3" s="250"/>
      <c r="L3" s="250"/>
      <c r="M3" s="250"/>
      <c r="N3" s="250"/>
      <c r="O3" s="250"/>
      <c r="P3" s="250"/>
      <c r="Q3" s="250"/>
      <c r="R3" s="250"/>
      <c r="S3" s="250"/>
      <c r="T3" s="250"/>
      <c r="U3" s="250"/>
      <c r="V3" s="250"/>
      <c r="W3" s="250"/>
      <c r="X3" s="250"/>
      <c r="Y3" s="250"/>
      <c r="Z3" s="250"/>
    </row>
    <row r="4" spans="1:26" ht="15.75" customHeight="1" x14ac:dyDescent="0.25">
      <c r="A4" s="259" t="s">
        <v>652</v>
      </c>
      <c r="B4" s="250"/>
      <c r="C4" s="259" t="s">
        <v>653</v>
      </c>
      <c r="D4" s="250"/>
      <c r="E4" s="250"/>
      <c r="F4" s="250"/>
      <c r="G4" s="250"/>
      <c r="H4" s="250"/>
      <c r="I4" s="250"/>
      <c r="J4" s="250"/>
      <c r="K4" s="250"/>
      <c r="L4" s="250"/>
      <c r="M4" s="250"/>
      <c r="N4" s="250"/>
      <c r="O4" s="250"/>
      <c r="P4" s="250"/>
      <c r="Q4" s="250"/>
      <c r="R4" s="250"/>
      <c r="S4" s="250"/>
      <c r="T4" s="250"/>
      <c r="U4" s="250"/>
      <c r="V4" s="250"/>
      <c r="W4" s="250"/>
      <c r="X4" s="250"/>
      <c r="Y4" s="250"/>
      <c r="Z4" s="250"/>
    </row>
    <row r="5" spans="1:26" ht="15.75" customHeight="1" x14ac:dyDescent="0.25">
      <c r="A5" s="259" t="s">
        <v>63</v>
      </c>
      <c r="B5" s="250"/>
      <c r="C5" s="259"/>
      <c r="D5" s="250"/>
      <c r="E5" s="250"/>
      <c r="F5" s="250"/>
      <c r="G5" s="250"/>
      <c r="H5" s="250"/>
      <c r="I5" s="250"/>
      <c r="J5" s="250"/>
      <c r="K5" s="250"/>
      <c r="L5" s="250"/>
      <c r="M5" s="250"/>
      <c r="N5" s="250"/>
      <c r="O5" s="250"/>
      <c r="P5" s="250"/>
      <c r="Q5" s="250"/>
      <c r="R5" s="250"/>
      <c r="S5" s="250"/>
      <c r="T5" s="250"/>
      <c r="U5" s="250"/>
      <c r="V5" s="250"/>
      <c r="W5" s="250"/>
      <c r="X5" s="250"/>
      <c r="Y5" s="250"/>
      <c r="Z5" s="250"/>
    </row>
    <row r="6" spans="1:26" ht="15.75" customHeight="1" x14ac:dyDescent="0.25">
      <c r="A6" s="259" t="s">
        <v>178</v>
      </c>
      <c r="B6" s="250"/>
      <c r="C6" s="259"/>
      <c r="D6" s="250"/>
      <c r="E6" s="250"/>
      <c r="F6" s="250"/>
      <c r="G6" s="250"/>
      <c r="H6" s="250"/>
      <c r="I6" s="250"/>
      <c r="J6" s="250"/>
      <c r="K6" s="250"/>
      <c r="L6" s="250"/>
      <c r="M6" s="250"/>
      <c r="N6" s="250"/>
      <c r="O6" s="250"/>
      <c r="P6" s="250"/>
      <c r="Q6" s="250"/>
      <c r="R6" s="250"/>
      <c r="S6" s="250"/>
      <c r="T6" s="250"/>
      <c r="U6" s="250"/>
      <c r="V6" s="250"/>
      <c r="W6" s="250"/>
      <c r="X6" s="250"/>
      <c r="Y6" s="250"/>
      <c r="Z6" s="250"/>
    </row>
    <row r="7" spans="1:26" ht="15.75" customHeight="1" x14ac:dyDescent="0.25">
      <c r="A7" s="298" t="s">
        <v>654</v>
      </c>
      <c r="B7" s="298" t="s">
        <v>655</v>
      </c>
      <c r="C7" s="250"/>
      <c r="D7" s="250"/>
      <c r="E7" s="250"/>
      <c r="F7" s="250"/>
      <c r="G7" s="250"/>
      <c r="H7" s="250"/>
      <c r="I7" s="250"/>
      <c r="J7" s="250"/>
      <c r="K7" s="250"/>
      <c r="L7" s="250"/>
      <c r="M7" s="250"/>
      <c r="N7" s="250"/>
      <c r="O7" s="250"/>
      <c r="P7" s="250"/>
      <c r="Q7" s="250"/>
      <c r="R7" s="250"/>
      <c r="S7" s="250"/>
      <c r="T7" s="250"/>
      <c r="U7" s="250"/>
      <c r="V7" s="250"/>
      <c r="W7" s="250"/>
      <c r="X7" s="250"/>
      <c r="Y7" s="250"/>
      <c r="Z7" s="250"/>
    </row>
    <row r="8" spans="1:26" ht="15.75" customHeight="1" x14ac:dyDescent="0.25">
      <c r="A8" s="259" t="s">
        <v>656</v>
      </c>
      <c r="B8" s="259" t="s">
        <v>60</v>
      </c>
      <c r="C8" s="250"/>
      <c r="D8" s="250"/>
      <c r="E8" s="250"/>
      <c r="F8" s="250"/>
      <c r="G8" s="250"/>
      <c r="H8" s="250"/>
      <c r="I8" s="250"/>
      <c r="J8" s="250"/>
      <c r="K8" s="250"/>
      <c r="L8" s="250"/>
      <c r="M8" s="250"/>
      <c r="N8" s="250"/>
      <c r="O8" s="250"/>
      <c r="P8" s="250"/>
      <c r="Q8" s="250"/>
      <c r="R8" s="250"/>
      <c r="S8" s="250"/>
      <c r="T8" s="250"/>
      <c r="U8" s="250"/>
      <c r="V8" s="250"/>
      <c r="W8" s="250"/>
      <c r="X8" s="250"/>
      <c r="Y8" s="250"/>
      <c r="Z8" s="250"/>
    </row>
    <row r="9" spans="1:26" ht="15.75" customHeight="1" x14ac:dyDescent="0.25">
      <c r="A9" s="259" t="s">
        <v>657</v>
      </c>
      <c r="B9" s="259" t="s">
        <v>658</v>
      </c>
      <c r="C9" s="250"/>
      <c r="D9" s="250"/>
      <c r="E9" s="250"/>
      <c r="F9" s="250"/>
      <c r="G9" s="250"/>
      <c r="H9" s="250"/>
      <c r="I9" s="250"/>
      <c r="J9" s="250"/>
      <c r="K9" s="250"/>
      <c r="L9" s="250"/>
      <c r="M9" s="250"/>
      <c r="N9" s="250"/>
      <c r="O9" s="250"/>
      <c r="P9" s="250"/>
      <c r="Q9" s="250"/>
      <c r="R9" s="250"/>
      <c r="S9" s="250"/>
      <c r="T9" s="250"/>
      <c r="U9" s="250"/>
      <c r="V9" s="250"/>
      <c r="W9" s="250"/>
      <c r="X9" s="250"/>
      <c r="Y9" s="250"/>
      <c r="Z9" s="250"/>
    </row>
    <row r="10" spans="1:26" ht="15.75" customHeight="1" x14ac:dyDescent="0.25">
      <c r="A10" s="259" t="s">
        <v>659</v>
      </c>
      <c r="B10" s="259" t="s">
        <v>69</v>
      </c>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row>
    <row r="11" spans="1:26" ht="15.75" customHeight="1" x14ac:dyDescent="0.25">
      <c r="A11" s="259" t="s">
        <v>660</v>
      </c>
      <c r="B11" s="259" t="s">
        <v>661</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row>
    <row r="12" spans="1:26" ht="15.75" customHeight="1" x14ac:dyDescent="0.25">
      <c r="A12" s="259" t="s">
        <v>662</v>
      </c>
      <c r="B12" s="259" t="s">
        <v>663</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row>
    <row r="13" spans="1:26" ht="34.5" customHeight="1" x14ac:dyDescent="0.25">
      <c r="A13" s="259" t="s">
        <v>664</v>
      </c>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row>
    <row r="14" spans="1:26" ht="15.75" customHeight="1" x14ac:dyDescent="0.25">
      <c r="A14" s="259" t="s">
        <v>665</v>
      </c>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row>
    <row r="15" spans="1:26" ht="15.75" customHeight="1" x14ac:dyDescent="0.25">
      <c r="A15" s="259"/>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row>
    <row r="16" spans="1:26" ht="15.75" customHeight="1" x14ac:dyDescent="0.25">
      <c r="A16" s="298" t="s">
        <v>666</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row>
    <row r="17" spans="1:26" ht="15.75" customHeight="1" x14ac:dyDescent="0.25">
      <c r="A17" s="259" t="s">
        <v>667</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row>
    <row r="18" spans="1:26" ht="15.75" customHeight="1" x14ac:dyDescent="0.25">
      <c r="A18" s="259" t="s">
        <v>668</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row>
    <row r="19" spans="1:26" ht="15.75" customHeight="1" x14ac:dyDescent="0.25">
      <c r="A19" s="259"/>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row>
    <row r="20" spans="1:26" ht="15.75" customHeight="1" x14ac:dyDescent="0.25">
      <c r="A20" s="25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row>
    <row r="21" spans="1:26" ht="15.75" customHeight="1" x14ac:dyDescent="0.25">
      <c r="A21" s="298" t="s">
        <v>270</v>
      </c>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row>
    <row r="22" spans="1:26" ht="15.75" customHeight="1" x14ac:dyDescent="0.25">
      <c r="A22" s="250"/>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row>
    <row r="23" spans="1:26" ht="15.75" customHeight="1" x14ac:dyDescent="0.25">
      <c r="A23" s="298" t="s">
        <v>669</v>
      </c>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row>
    <row r="24" spans="1:26" ht="15.75" customHeight="1" x14ac:dyDescent="0.25">
      <c r="A24" s="259" t="s">
        <v>625</v>
      </c>
      <c r="B24" s="259" t="s">
        <v>670</v>
      </c>
      <c r="C24" s="259">
        <v>0.25</v>
      </c>
      <c r="D24" s="250"/>
      <c r="E24" s="250"/>
      <c r="F24" s="250"/>
      <c r="G24" s="250"/>
      <c r="H24" s="250"/>
      <c r="I24" s="250"/>
      <c r="J24" s="250"/>
      <c r="K24" s="250"/>
      <c r="L24" s="250"/>
      <c r="M24" s="250"/>
      <c r="N24" s="250"/>
      <c r="O24" s="250"/>
      <c r="P24" s="250"/>
      <c r="Q24" s="250"/>
      <c r="R24" s="250"/>
      <c r="S24" s="250"/>
      <c r="T24" s="250"/>
      <c r="U24" s="250"/>
      <c r="V24" s="250"/>
      <c r="W24" s="250"/>
      <c r="X24" s="250"/>
      <c r="Y24" s="250"/>
      <c r="Z24" s="250"/>
    </row>
    <row r="25" spans="1:26" ht="15.75" customHeight="1" x14ac:dyDescent="0.25">
      <c r="A25" s="259" t="s">
        <v>174</v>
      </c>
      <c r="B25" s="259" t="s">
        <v>671</v>
      </c>
      <c r="C25" s="259">
        <v>0.15</v>
      </c>
      <c r="D25" s="250"/>
      <c r="E25" s="250"/>
      <c r="F25" s="250"/>
      <c r="G25" s="250"/>
      <c r="H25" s="250"/>
      <c r="I25" s="250"/>
      <c r="J25" s="250"/>
      <c r="K25" s="250"/>
      <c r="L25" s="250"/>
      <c r="M25" s="250"/>
      <c r="N25" s="250"/>
      <c r="O25" s="250"/>
      <c r="P25" s="250"/>
      <c r="Q25" s="250"/>
      <c r="R25" s="250"/>
      <c r="S25" s="250"/>
      <c r="T25" s="250"/>
      <c r="U25" s="250"/>
      <c r="V25" s="250"/>
      <c r="W25" s="250"/>
      <c r="X25" s="250"/>
      <c r="Y25" s="250"/>
      <c r="Z25" s="250"/>
    </row>
    <row r="26" spans="1:26" ht="15.75" customHeight="1" x14ac:dyDescent="0.25">
      <c r="A26" s="259" t="s">
        <v>369</v>
      </c>
      <c r="B26" s="259" t="s">
        <v>672</v>
      </c>
      <c r="C26" s="259">
        <v>0.1</v>
      </c>
      <c r="D26" s="250"/>
      <c r="E26" s="250"/>
      <c r="F26" s="250"/>
      <c r="G26" s="250"/>
      <c r="H26" s="250"/>
      <c r="I26" s="250"/>
      <c r="J26" s="250"/>
      <c r="K26" s="250"/>
      <c r="L26" s="250"/>
      <c r="M26" s="250"/>
      <c r="N26" s="250"/>
      <c r="O26" s="250"/>
      <c r="P26" s="250"/>
      <c r="Q26" s="250"/>
      <c r="R26" s="250"/>
      <c r="S26" s="250"/>
      <c r="T26" s="250"/>
      <c r="U26" s="250"/>
      <c r="V26" s="250"/>
      <c r="W26" s="250"/>
      <c r="X26" s="250"/>
      <c r="Y26" s="250"/>
      <c r="Z26" s="250"/>
    </row>
    <row r="27" spans="1:26" ht="15.75" customHeight="1" x14ac:dyDescent="0.25">
      <c r="A27" s="251"/>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row>
    <row r="28" spans="1:26" ht="15.75" customHeight="1" x14ac:dyDescent="0.25">
      <c r="A28" s="298" t="s">
        <v>673</v>
      </c>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row>
    <row r="29" spans="1:26" ht="15.75" customHeight="1" x14ac:dyDescent="0.25">
      <c r="A29" s="259" t="s">
        <v>632</v>
      </c>
      <c r="B29" s="299" t="s">
        <v>674</v>
      </c>
      <c r="C29" s="259">
        <v>0.25</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row>
    <row r="30" spans="1:26" ht="15.75" customHeight="1" x14ac:dyDescent="0.25">
      <c r="A30" s="259" t="s">
        <v>167</v>
      </c>
      <c r="B30" s="299" t="s">
        <v>675</v>
      </c>
      <c r="C30" s="259">
        <v>0.15</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row>
    <row r="31" spans="1:26" ht="15.75" customHeight="1" x14ac:dyDescent="0.25">
      <c r="A31" s="250"/>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row>
    <row r="32" spans="1:26" ht="15.75" customHeight="1" x14ac:dyDescent="0.25">
      <c r="A32" s="298" t="s">
        <v>676</v>
      </c>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row>
    <row r="33" spans="1:26" ht="15.75" customHeight="1" x14ac:dyDescent="0.25">
      <c r="A33" s="259" t="s">
        <v>168</v>
      </c>
      <c r="B33" s="259" t="s">
        <v>637</v>
      </c>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row>
    <row r="34" spans="1:26" ht="15.75" customHeight="1" x14ac:dyDescent="0.25">
      <c r="A34" s="259" t="s">
        <v>677</v>
      </c>
      <c r="B34" s="259" t="s">
        <v>678</v>
      </c>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row>
    <row r="35" spans="1:26" ht="15.75" customHeight="1" x14ac:dyDescent="0.25">
      <c r="A35" s="250"/>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row>
    <row r="36" spans="1:26" ht="15.75" customHeight="1" x14ac:dyDescent="0.25">
      <c r="A36" s="298" t="s">
        <v>679</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row>
    <row r="37" spans="1:26" ht="15.75" customHeight="1" x14ac:dyDescent="0.25">
      <c r="A37" s="259" t="s">
        <v>169</v>
      </c>
      <c r="B37" s="259" t="s">
        <v>680</v>
      </c>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row>
    <row r="38" spans="1:26" ht="15.75" customHeight="1" x14ac:dyDescent="0.25">
      <c r="A38" s="259" t="s">
        <v>642</v>
      </c>
      <c r="B38" s="259" t="s">
        <v>681</v>
      </c>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row>
    <row r="39" spans="1:26" ht="15.75" customHeight="1" x14ac:dyDescent="0.25">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row>
    <row r="40" spans="1:26" ht="15.75" customHeight="1" x14ac:dyDescent="0.25">
      <c r="A40" s="298" t="s">
        <v>682</v>
      </c>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row>
    <row r="41" spans="1:26" ht="15.75" customHeight="1" x14ac:dyDescent="0.25">
      <c r="A41" s="259" t="s">
        <v>683</v>
      </c>
      <c r="B41" s="259" t="s">
        <v>684</v>
      </c>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row>
    <row r="42" spans="1:26" ht="15.75" customHeight="1" x14ac:dyDescent="0.25">
      <c r="A42" s="259" t="s">
        <v>685</v>
      </c>
      <c r="B42" s="259" t="s">
        <v>686</v>
      </c>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row>
    <row r="43" spans="1:26" ht="15.75" customHeight="1" x14ac:dyDescent="0.25">
      <c r="A43" s="250"/>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row>
    <row r="44" spans="1:26" ht="15.75" customHeight="1" x14ac:dyDescent="0.25">
      <c r="A44" s="250"/>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row>
    <row r="45" spans="1:26" ht="15.75" customHeight="1" x14ac:dyDescent="0.25">
      <c r="A45" s="298" t="s">
        <v>687</v>
      </c>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row>
    <row r="46" spans="1:26" ht="15.75" customHeight="1" x14ac:dyDescent="0.25">
      <c r="A46" s="259" t="s">
        <v>688</v>
      </c>
      <c r="B46" s="259" t="s">
        <v>689</v>
      </c>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row>
    <row r="47" spans="1:26" ht="15.75" customHeight="1" x14ac:dyDescent="0.25">
      <c r="A47" s="259" t="s">
        <v>690</v>
      </c>
      <c r="B47" s="259" t="s">
        <v>691</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row>
    <row r="48" spans="1:26" ht="15.75" customHeight="1" x14ac:dyDescent="0.25">
      <c r="A48" s="259" t="s">
        <v>171</v>
      </c>
      <c r="B48" s="259" t="s">
        <v>692</v>
      </c>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row>
    <row r="49" spans="1:26" ht="15.75" customHeight="1" x14ac:dyDescent="0.25">
      <c r="A49" s="259" t="s">
        <v>693</v>
      </c>
      <c r="B49" s="259" t="s">
        <v>694</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row>
    <row r="50" spans="1:26" ht="15.75" customHeight="1" x14ac:dyDescent="0.25">
      <c r="A50" s="250"/>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row>
    <row r="51" spans="1:26" ht="15.75" customHeight="1" x14ac:dyDescent="0.25">
      <c r="A51" s="250"/>
      <c r="B51" s="251" t="s">
        <v>695</v>
      </c>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row>
    <row r="52" spans="1:26" ht="15.75" customHeight="1" x14ac:dyDescent="0.25">
      <c r="A52" s="250"/>
      <c r="B52" s="300" t="s">
        <v>696</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row>
    <row r="53" spans="1:26" ht="15.75" customHeight="1" x14ac:dyDescent="0.25">
      <c r="A53" s="250"/>
      <c r="B53" s="301" t="s">
        <v>697</v>
      </c>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row>
    <row r="54" spans="1:26" ht="15.75" customHeight="1" x14ac:dyDescent="0.25">
      <c r="A54" s="250"/>
      <c r="B54" s="300" t="s">
        <v>152</v>
      </c>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row>
    <row r="55" spans="1:26" ht="15.75" customHeight="1" x14ac:dyDescent="0.25">
      <c r="A55" s="250"/>
      <c r="B55" s="300" t="s">
        <v>698</v>
      </c>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row>
    <row r="56" spans="1:26" ht="15.75" customHeight="1" x14ac:dyDescent="0.25">
      <c r="A56" s="250"/>
      <c r="B56" s="30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row>
    <row r="57" spans="1:26" ht="15.75" customHeight="1" x14ac:dyDescent="0.25">
      <c r="A57" s="250"/>
      <c r="B57" s="30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row>
    <row r="58" spans="1:26" ht="15.75" customHeight="1" x14ac:dyDescent="0.25">
      <c r="A58" s="250"/>
      <c r="B58" s="30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row>
    <row r="59" spans="1:26" ht="15.75" customHeight="1" x14ac:dyDescent="0.25">
      <c r="A59" s="250"/>
      <c r="B59" s="301"/>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row>
    <row r="60" spans="1:26" ht="15.75" customHeight="1" x14ac:dyDescent="0.25">
      <c r="A60" s="250"/>
      <c r="B60" s="301"/>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row>
    <row r="61" spans="1:26" ht="15.75" customHeight="1" x14ac:dyDescent="0.25">
      <c r="A61" s="250"/>
      <c r="B61" s="301"/>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row>
    <row r="62" spans="1:26" ht="15.75" customHeight="1" x14ac:dyDescent="0.25">
      <c r="A62" s="250"/>
      <c r="B62" s="30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row>
    <row r="63" spans="1:26" ht="15.75" customHeight="1" x14ac:dyDescent="0.25">
      <c r="A63" s="250"/>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row>
    <row r="64" spans="1:26" ht="15.75" customHeight="1" x14ac:dyDescent="0.25">
      <c r="A64" s="251" t="s">
        <v>699</v>
      </c>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row>
    <row r="65" spans="1:26" ht="15.75" customHeight="1" x14ac:dyDescent="0.25">
      <c r="A65" s="250" t="s">
        <v>700</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row>
    <row r="66" spans="1:26" ht="15.75" customHeight="1" x14ac:dyDescent="0.25">
      <c r="A66" s="250" t="s">
        <v>701</v>
      </c>
      <c r="B66" s="250"/>
      <c r="C66" s="250"/>
      <c r="D66" s="250"/>
      <c r="E66" s="250"/>
      <c r="F66" s="250"/>
      <c r="G66" s="250"/>
      <c r="H66" s="250"/>
      <c r="I66" s="250"/>
      <c r="J66" s="250"/>
      <c r="K66" s="250"/>
      <c r="L66" s="250"/>
      <c r="M66" s="250"/>
      <c r="N66" s="250"/>
      <c r="O66" s="250"/>
      <c r="P66" s="250"/>
      <c r="Q66" s="250"/>
      <c r="R66" s="250"/>
      <c r="S66" s="250"/>
      <c r="T66" s="250"/>
      <c r="U66" s="250"/>
      <c r="V66" s="250"/>
      <c r="W66" s="250"/>
      <c r="X66" s="250"/>
      <c r="Y66" s="250"/>
      <c r="Z66" s="250"/>
    </row>
    <row r="67" spans="1:26" ht="15.75" customHeight="1" x14ac:dyDescent="0.25">
      <c r="A67" s="250" t="s">
        <v>702</v>
      </c>
      <c r="B67" s="250"/>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row>
    <row r="68" spans="1:26" ht="15.75" customHeight="1" x14ac:dyDescent="0.25">
      <c r="A68" s="250"/>
      <c r="B68" s="25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1:26" ht="15.75" customHeight="1" x14ac:dyDescent="0.25">
      <c r="A69" s="250"/>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row>
    <row r="70" spans="1:26" ht="15.75" customHeight="1" x14ac:dyDescent="0.25">
      <c r="A70" s="250"/>
      <c r="B70" s="250" t="s">
        <v>703</v>
      </c>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row>
    <row r="71" spans="1:26" ht="15.75" customHeight="1" x14ac:dyDescent="0.25">
      <c r="A71" s="250"/>
      <c r="B71" s="250" t="s">
        <v>704</v>
      </c>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row>
    <row r="72" spans="1:26" ht="15.75" customHeight="1" x14ac:dyDescent="0.25">
      <c r="A72" s="250"/>
      <c r="B72" s="250" t="s">
        <v>705</v>
      </c>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row>
    <row r="73" spans="1:26" ht="15.75" customHeight="1" x14ac:dyDescent="0.25">
      <c r="A73" s="250"/>
      <c r="B73" s="250" t="s">
        <v>706</v>
      </c>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row>
    <row r="74" spans="1:26" ht="15.75" customHeight="1" x14ac:dyDescent="0.25">
      <c r="A74" s="250"/>
      <c r="B74" s="250"/>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row>
    <row r="75" spans="1:26" ht="15.75" customHeight="1" x14ac:dyDescent="0.25">
      <c r="A75" s="250"/>
      <c r="B75" s="251" t="s">
        <v>707</v>
      </c>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row>
    <row r="76" spans="1:26" ht="15.75" customHeight="1" x14ac:dyDescent="0.25">
      <c r="A76" s="250"/>
      <c r="B76" s="250" t="s">
        <v>708</v>
      </c>
      <c r="C76" s="250" t="s">
        <v>709</v>
      </c>
      <c r="D76" s="250"/>
      <c r="E76" s="250">
        <v>1</v>
      </c>
      <c r="F76" s="250"/>
      <c r="G76" s="250"/>
      <c r="H76" s="250"/>
      <c r="I76" s="250"/>
      <c r="J76" s="250"/>
      <c r="K76" s="250"/>
      <c r="L76" s="250"/>
      <c r="M76" s="250"/>
      <c r="N76" s="250"/>
      <c r="O76" s="250"/>
      <c r="P76" s="250"/>
      <c r="Q76" s="250"/>
      <c r="R76" s="250"/>
      <c r="S76" s="250"/>
      <c r="T76" s="250"/>
      <c r="U76" s="250"/>
      <c r="V76" s="250"/>
      <c r="W76" s="250"/>
      <c r="X76" s="250"/>
      <c r="Y76" s="250"/>
      <c r="Z76" s="250"/>
    </row>
    <row r="77" spans="1:26" ht="15.75" customHeight="1" x14ac:dyDescent="0.25">
      <c r="A77" s="250"/>
      <c r="B77" s="250" t="s">
        <v>710</v>
      </c>
      <c r="C77" s="250" t="s">
        <v>711</v>
      </c>
      <c r="D77" s="250"/>
      <c r="E77" s="250">
        <v>2</v>
      </c>
      <c r="F77" s="250"/>
      <c r="G77" s="250"/>
      <c r="H77" s="250"/>
      <c r="I77" s="250"/>
      <c r="J77" s="250"/>
      <c r="K77" s="250"/>
      <c r="L77" s="250"/>
      <c r="M77" s="250"/>
      <c r="N77" s="250"/>
      <c r="O77" s="250"/>
      <c r="P77" s="250"/>
      <c r="Q77" s="250"/>
      <c r="R77" s="250"/>
      <c r="S77" s="250"/>
      <c r="T77" s="250"/>
      <c r="U77" s="250"/>
      <c r="V77" s="250"/>
      <c r="W77" s="250"/>
      <c r="X77" s="250"/>
      <c r="Y77" s="250"/>
      <c r="Z77" s="250"/>
    </row>
    <row r="78" spans="1:26" ht="15.75" customHeight="1" x14ac:dyDescent="0.25">
      <c r="A78" s="250"/>
      <c r="B78" s="250" t="s">
        <v>712</v>
      </c>
      <c r="C78" s="250" t="s">
        <v>713</v>
      </c>
      <c r="D78" s="250"/>
      <c r="E78" s="250">
        <v>3</v>
      </c>
      <c r="F78" s="250"/>
      <c r="G78" s="250"/>
      <c r="H78" s="250"/>
      <c r="I78" s="250"/>
      <c r="J78" s="250"/>
      <c r="K78" s="250"/>
      <c r="L78" s="250"/>
      <c r="M78" s="250"/>
      <c r="N78" s="250"/>
      <c r="O78" s="250"/>
      <c r="P78" s="250"/>
      <c r="Q78" s="250"/>
      <c r="R78" s="250"/>
      <c r="S78" s="250"/>
      <c r="T78" s="250"/>
      <c r="U78" s="250"/>
      <c r="V78" s="250"/>
      <c r="W78" s="250"/>
      <c r="X78" s="250"/>
      <c r="Y78" s="250"/>
      <c r="Z78" s="250"/>
    </row>
    <row r="79" spans="1:26" ht="15.75" customHeight="1" x14ac:dyDescent="0.25">
      <c r="A79" s="250"/>
      <c r="B79" s="250" t="s">
        <v>714</v>
      </c>
      <c r="C79" s="250" t="s">
        <v>715</v>
      </c>
      <c r="D79" s="250"/>
      <c r="E79" s="250">
        <v>4</v>
      </c>
      <c r="F79" s="250"/>
      <c r="G79" s="250"/>
      <c r="H79" s="250"/>
      <c r="I79" s="250"/>
      <c r="J79" s="250"/>
      <c r="K79" s="250"/>
      <c r="L79" s="250"/>
      <c r="M79" s="250"/>
      <c r="N79" s="250"/>
      <c r="O79" s="250"/>
      <c r="P79" s="250"/>
      <c r="Q79" s="250"/>
      <c r="R79" s="250"/>
      <c r="S79" s="250"/>
      <c r="T79" s="250"/>
      <c r="U79" s="250"/>
      <c r="V79" s="250"/>
      <c r="W79" s="250"/>
      <c r="X79" s="250"/>
      <c r="Y79" s="250"/>
      <c r="Z79" s="250"/>
    </row>
    <row r="80" spans="1:26" ht="15.75" customHeight="1" x14ac:dyDescent="0.25">
      <c r="A80" s="250"/>
      <c r="B80" s="250" t="s">
        <v>716</v>
      </c>
      <c r="C80" s="47" t="s">
        <v>717</v>
      </c>
      <c r="D80" s="250"/>
      <c r="E80" s="250">
        <v>5</v>
      </c>
      <c r="F80" s="250"/>
      <c r="G80" s="250"/>
      <c r="H80" s="250"/>
      <c r="I80" s="250"/>
      <c r="J80" s="250"/>
      <c r="K80" s="250"/>
      <c r="L80" s="250"/>
      <c r="M80" s="250"/>
      <c r="N80" s="250"/>
      <c r="O80" s="250"/>
      <c r="P80" s="250"/>
      <c r="Q80" s="250"/>
      <c r="R80" s="250"/>
      <c r="S80" s="250"/>
      <c r="T80" s="250"/>
      <c r="U80" s="250"/>
      <c r="V80" s="250"/>
      <c r="W80" s="250"/>
      <c r="X80" s="250"/>
      <c r="Y80" s="250"/>
      <c r="Z80" s="250"/>
    </row>
    <row r="81" spans="1:26" ht="15.75" customHeight="1" x14ac:dyDescent="0.25">
      <c r="A81" s="250"/>
      <c r="B81" s="250" t="s">
        <v>718</v>
      </c>
      <c r="C81" s="250" t="s">
        <v>719</v>
      </c>
      <c r="D81" s="250"/>
      <c r="E81" s="250">
        <v>6</v>
      </c>
      <c r="F81" s="250"/>
      <c r="G81" s="250"/>
      <c r="H81" s="250"/>
      <c r="I81" s="250"/>
      <c r="J81" s="250"/>
      <c r="K81" s="250"/>
      <c r="L81" s="250"/>
      <c r="M81" s="250"/>
      <c r="N81" s="250"/>
      <c r="O81" s="250"/>
      <c r="P81" s="250"/>
      <c r="Q81" s="250"/>
      <c r="R81" s="250"/>
      <c r="S81" s="250"/>
      <c r="T81" s="250"/>
      <c r="U81" s="250"/>
      <c r="V81" s="250"/>
      <c r="W81" s="250"/>
      <c r="X81" s="250"/>
      <c r="Y81" s="250"/>
      <c r="Z81" s="250"/>
    </row>
    <row r="82" spans="1:26" ht="15.75" customHeight="1" x14ac:dyDescent="0.25">
      <c r="A82" s="250"/>
      <c r="B82" s="250" t="s">
        <v>720</v>
      </c>
      <c r="C82" s="250" t="s">
        <v>721</v>
      </c>
      <c r="D82" s="250"/>
      <c r="E82" s="250">
        <v>7</v>
      </c>
      <c r="F82" s="250"/>
      <c r="G82" s="250"/>
      <c r="H82" s="250"/>
      <c r="I82" s="250"/>
      <c r="J82" s="250"/>
      <c r="K82" s="250"/>
      <c r="L82" s="250"/>
      <c r="M82" s="250"/>
      <c r="N82" s="250"/>
      <c r="O82" s="250"/>
      <c r="P82" s="250"/>
      <c r="Q82" s="250"/>
      <c r="R82" s="250"/>
      <c r="S82" s="250"/>
      <c r="T82" s="250"/>
      <c r="U82" s="250"/>
      <c r="V82" s="250"/>
      <c r="W82" s="250"/>
      <c r="X82" s="250"/>
      <c r="Y82" s="250"/>
      <c r="Z82" s="250"/>
    </row>
    <row r="83" spans="1:26" ht="15.75" customHeight="1" x14ac:dyDescent="0.25">
      <c r="A83" s="250"/>
      <c r="B83" s="250" t="s">
        <v>722</v>
      </c>
      <c r="C83" s="250" t="s">
        <v>723</v>
      </c>
      <c r="D83" s="250"/>
      <c r="E83" s="250">
        <v>8</v>
      </c>
      <c r="F83" s="250"/>
      <c r="G83" s="250"/>
      <c r="H83" s="250"/>
      <c r="I83" s="250"/>
      <c r="J83" s="250"/>
      <c r="K83" s="250"/>
      <c r="L83" s="250"/>
      <c r="M83" s="250"/>
      <c r="N83" s="250"/>
      <c r="O83" s="250"/>
      <c r="P83" s="250"/>
      <c r="Q83" s="250"/>
      <c r="R83" s="250"/>
      <c r="S83" s="250"/>
      <c r="T83" s="250"/>
      <c r="U83" s="250"/>
      <c r="V83" s="250"/>
      <c r="W83" s="250"/>
      <c r="X83" s="250"/>
      <c r="Y83" s="250"/>
      <c r="Z83" s="250"/>
    </row>
    <row r="84" spans="1:26" ht="15.75" customHeight="1" x14ac:dyDescent="0.25">
      <c r="A84" s="250"/>
      <c r="B84" s="250" t="s">
        <v>724</v>
      </c>
      <c r="C84" s="250" t="s">
        <v>725</v>
      </c>
      <c r="D84" s="250"/>
      <c r="E84" s="250">
        <v>9</v>
      </c>
      <c r="F84" s="250"/>
      <c r="G84" s="250"/>
      <c r="H84" s="250"/>
      <c r="I84" s="250"/>
      <c r="J84" s="250"/>
      <c r="K84" s="250"/>
      <c r="L84" s="250"/>
      <c r="M84" s="250"/>
      <c r="N84" s="250"/>
      <c r="O84" s="250"/>
      <c r="P84" s="250"/>
      <c r="Q84" s="250"/>
      <c r="R84" s="250"/>
      <c r="S84" s="250"/>
      <c r="T84" s="250"/>
      <c r="U84" s="250"/>
      <c r="V84" s="250"/>
      <c r="W84" s="250"/>
      <c r="X84" s="250"/>
      <c r="Y84" s="250"/>
      <c r="Z84" s="250"/>
    </row>
    <row r="85" spans="1:26" ht="15.75" customHeight="1" x14ac:dyDescent="0.25">
      <c r="A85" s="250"/>
      <c r="B85" s="250" t="s">
        <v>726</v>
      </c>
      <c r="C85" s="250" t="s">
        <v>727</v>
      </c>
      <c r="D85" s="250"/>
      <c r="E85" s="250">
        <v>10</v>
      </c>
      <c r="F85" s="250"/>
      <c r="G85" s="250"/>
      <c r="H85" s="250"/>
      <c r="I85" s="250"/>
      <c r="J85" s="250"/>
      <c r="K85" s="250"/>
      <c r="L85" s="250"/>
      <c r="M85" s="250"/>
      <c r="N85" s="250"/>
      <c r="O85" s="250"/>
      <c r="P85" s="250"/>
      <c r="Q85" s="250"/>
      <c r="R85" s="250"/>
      <c r="S85" s="250"/>
      <c r="T85" s="250"/>
      <c r="U85" s="250"/>
      <c r="V85" s="250"/>
      <c r="W85" s="250"/>
      <c r="X85" s="250"/>
      <c r="Y85" s="250"/>
      <c r="Z85" s="250"/>
    </row>
    <row r="86" spans="1:26" ht="15.75" customHeight="1" x14ac:dyDescent="0.25">
      <c r="A86" s="250"/>
      <c r="B86" s="250" t="s">
        <v>728</v>
      </c>
      <c r="C86" s="250" t="s">
        <v>729</v>
      </c>
      <c r="D86" s="250"/>
      <c r="E86" s="250">
        <v>11</v>
      </c>
      <c r="F86" s="250"/>
      <c r="G86" s="250"/>
      <c r="H86" s="250"/>
      <c r="I86" s="250"/>
      <c r="J86" s="250"/>
      <c r="K86" s="250"/>
      <c r="L86" s="250"/>
      <c r="M86" s="250"/>
      <c r="N86" s="250"/>
      <c r="O86" s="250"/>
      <c r="P86" s="250"/>
      <c r="Q86" s="250"/>
      <c r="R86" s="250"/>
      <c r="S86" s="250"/>
      <c r="T86" s="250"/>
      <c r="U86" s="250"/>
      <c r="V86" s="250"/>
      <c r="W86" s="250"/>
      <c r="X86" s="250"/>
      <c r="Y86" s="250"/>
      <c r="Z86" s="250"/>
    </row>
    <row r="87" spans="1:26" ht="15.75" customHeight="1" x14ac:dyDescent="0.25">
      <c r="A87" s="250"/>
      <c r="B87" s="250" t="s">
        <v>730</v>
      </c>
      <c r="C87" s="250" t="s">
        <v>731</v>
      </c>
      <c r="D87" s="250"/>
      <c r="E87" s="250">
        <v>12</v>
      </c>
      <c r="F87" s="250"/>
      <c r="G87" s="250"/>
      <c r="H87" s="250"/>
      <c r="I87" s="250"/>
      <c r="J87" s="250"/>
      <c r="K87" s="250"/>
      <c r="L87" s="250"/>
      <c r="M87" s="250"/>
      <c r="N87" s="250"/>
      <c r="O87" s="250"/>
      <c r="P87" s="250"/>
      <c r="Q87" s="250"/>
      <c r="R87" s="250"/>
      <c r="S87" s="250"/>
      <c r="T87" s="250"/>
      <c r="U87" s="250"/>
      <c r="V87" s="250"/>
      <c r="W87" s="250"/>
      <c r="X87" s="250"/>
      <c r="Y87" s="250"/>
      <c r="Z87" s="250"/>
    </row>
    <row r="88" spans="1:26" ht="15.75" customHeight="1" x14ac:dyDescent="0.25">
      <c r="A88" s="250"/>
      <c r="B88" s="250" t="s">
        <v>193</v>
      </c>
      <c r="C88" s="250" t="s">
        <v>155</v>
      </c>
      <c r="D88" s="250"/>
      <c r="E88" s="250"/>
      <c r="F88" s="250"/>
      <c r="G88" s="250"/>
      <c r="H88" s="250"/>
      <c r="I88" s="250"/>
      <c r="J88" s="250"/>
      <c r="K88" s="250"/>
      <c r="L88" s="250"/>
      <c r="M88" s="250"/>
      <c r="N88" s="250"/>
      <c r="O88" s="250"/>
      <c r="P88" s="250"/>
      <c r="Q88" s="250"/>
      <c r="R88" s="250"/>
      <c r="S88" s="250"/>
      <c r="T88" s="250"/>
      <c r="U88" s="250"/>
      <c r="V88" s="250"/>
      <c r="W88" s="250"/>
      <c r="X88" s="250"/>
      <c r="Y88" s="250"/>
      <c r="Z88" s="250"/>
    </row>
    <row r="89" spans="1:26" ht="15.75" customHeight="1" x14ac:dyDescent="0.25">
      <c r="A89" s="250"/>
      <c r="B89" s="250" t="s">
        <v>732</v>
      </c>
      <c r="C89" s="250" t="s">
        <v>733</v>
      </c>
      <c r="D89" s="250"/>
      <c r="E89" s="250"/>
      <c r="F89" s="250"/>
      <c r="G89" s="250"/>
      <c r="H89" s="250"/>
      <c r="I89" s="250"/>
      <c r="J89" s="250"/>
      <c r="K89" s="250"/>
      <c r="L89" s="250"/>
      <c r="M89" s="250"/>
      <c r="N89" s="250"/>
      <c r="O89" s="250"/>
      <c r="P89" s="250"/>
      <c r="Q89" s="250"/>
      <c r="R89" s="250"/>
      <c r="S89" s="250"/>
      <c r="T89" s="250"/>
      <c r="U89" s="250"/>
      <c r="V89" s="250"/>
      <c r="W89" s="250"/>
      <c r="X89" s="250"/>
      <c r="Y89" s="250"/>
      <c r="Z89" s="250"/>
    </row>
    <row r="90" spans="1:26" ht="15.75" customHeight="1" x14ac:dyDescent="0.25">
      <c r="A90" s="250"/>
      <c r="B90" s="250" t="s">
        <v>734</v>
      </c>
      <c r="C90" s="250" t="s">
        <v>735</v>
      </c>
      <c r="D90" s="250"/>
      <c r="E90" s="250"/>
      <c r="F90" s="250"/>
      <c r="G90" s="250"/>
      <c r="H90" s="250"/>
      <c r="I90" s="250"/>
      <c r="J90" s="250"/>
      <c r="K90" s="250"/>
      <c r="L90" s="250"/>
      <c r="M90" s="250"/>
      <c r="N90" s="250"/>
      <c r="O90" s="250"/>
      <c r="P90" s="250"/>
      <c r="Q90" s="250"/>
      <c r="R90" s="250"/>
      <c r="S90" s="250"/>
      <c r="T90" s="250"/>
      <c r="U90" s="250"/>
      <c r="V90" s="250"/>
      <c r="W90" s="250"/>
      <c r="X90" s="250"/>
      <c r="Y90" s="250"/>
      <c r="Z90" s="250"/>
    </row>
    <row r="91" spans="1:26" ht="15.75" customHeight="1" x14ac:dyDescent="0.25">
      <c r="A91" s="250"/>
      <c r="B91" s="250" t="s">
        <v>736</v>
      </c>
      <c r="C91" s="250" t="s">
        <v>737</v>
      </c>
      <c r="D91" s="250"/>
      <c r="E91" s="250"/>
      <c r="F91" s="250"/>
      <c r="G91" s="250"/>
      <c r="H91" s="250"/>
      <c r="I91" s="250"/>
      <c r="J91" s="250"/>
      <c r="K91" s="250"/>
      <c r="L91" s="250"/>
      <c r="M91" s="250"/>
      <c r="N91" s="250"/>
      <c r="O91" s="250"/>
      <c r="P91" s="250"/>
      <c r="Q91" s="250"/>
      <c r="R91" s="250"/>
      <c r="S91" s="250"/>
      <c r="T91" s="250"/>
      <c r="U91" s="250"/>
      <c r="V91" s="250"/>
      <c r="W91" s="250"/>
      <c r="X91" s="250"/>
      <c r="Y91" s="250"/>
      <c r="Z91" s="250"/>
    </row>
    <row r="92" spans="1:26" ht="15.75" customHeight="1" x14ac:dyDescent="0.25">
      <c r="A92" s="250"/>
      <c r="B92" s="250" t="s">
        <v>738</v>
      </c>
      <c r="C92" s="250" t="s">
        <v>739</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row>
    <row r="93" spans="1:26" ht="15.75" customHeight="1" x14ac:dyDescent="0.25">
      <c r="A93" s="250"/>
      <c r="B93" s="250" t="s">
        <v>740</v>
      </c>
      <c r="C93" s="250" t="s">
        <v>741</v>
      </c>
      <c r="D93" s="250"/>
      <c r="E93" s="250"/>
      <c r="F93" s="250"/>
      <c r="G93" s="250"/>
      <c r="H93" s="250"/>
      <c r="I93" s="250"/>
      <c r="J93" s="250"/>
      <c r="K93" s="250"/>
      <c r="L93" s="250"/>
      <c r="M93" s="250"/>
      <c r="N93" s="250"/>
      <c r="O93" s="250"/>
      <c r="P93" s="250"/>
      <c r="Q93" s="250"/>
      <c r="R93" s="250"/>
      <c r="S93" s="250"/>
      <c r="T93" s="250"/>
      <c r="U93" s="250"/>
      <c r="V93" s="250"/>
      <c r="W93" s="250"/>
      <c r="X93" s="250"/>
      <c r="Y93" s="250"/>
      <c r="Z93" s="250"/>
    </row>
    <row r="94" spans="1:26" ht="15.75" customHeight="1" x14ac:dyDescent="0.25">
      <c r="A94" s="250"/>
      <c r="B94" s="250" t="s">
        <v>742</v>
      </c>
      <c r="C94" s="250" t="s">
        <v>743</v>
      </c>
      <c r="D94" s="250"/>
      <c r="E94" s="250"/>
      <c r="F94" s="250"/>
      <c r="G94" s="250"/>
      <c r="H94" s="250"/>
      <c r="I94" s="250"/>
      <c r="J94" s="250"/>
      <c r="K94" s="250"/>
      <c r="L94" s="250"/>
      <c r="M94" s="250"/>
      <c r="N94" s="250"/>
      <c r="O94" s="250"/>
      <c r="P94" s="250"/>
      <c r="Q94" s="250"/>
      <c r="R94" s="250"/>
      <c r="S94" s="250"/>
      <c r="T94" s="250"/>
      <c r="U94" s="250"/>
      <c r="V94" s="250"/>
      <c r="W94" s="250"/>
      <c r="X94" s="250"/>
      <c r="Y94" s="250"/>
      <c r="Z94" s="250"/>
    </row>
    <row r="95" spans="1:26" ht="15.75" customHeight="1" x14ac:dyDescent="0.25">
      <c r="A95" s="250"/>
      <c r="B95" s="250" t="s">
        <v>744</v>
      </c>
      <c r="C95" s="250" t="s">
        <v>745</v>
      </c>
      <c r="D95" s="250"/>
      <c r="E95" s="250"/>
      <c r="F95" s="250"/>
      <c r="G95" s="250"/>
      <c r="H95" s="250"/>
      <c r="I95" s="250"/>
      <c r="J95" s="250"/>
      <c r="K95" s="250"/>
      <c r="L95" s="250"/>
      <c r="M95" s="250"/>
      <c r="N95" s="250"/>
      <c r="O95" s="250"/>
      <c r="P95" s="250"/>
      <c r="Q95" s="250"/>
      <c r="R95" s="250"/>
      <c r="S95" s="250"/>
      <c r="T95" s="250"/>
      <c r="U95" s="250"/>
      <c r="V95" s="250"/>
      <c r="W95" s="250"/>
      <c r="X95" s="250"/>
      <c r="Y95" s="250"/>
      <c r="Z95" s="250"/>
    </row>
    <row r="96" spans="1:26" ht="15.75" customHeight="1" x14ac:dyDescent="0.25">
      <c r="A96" s="250"/>
      <c r="B96" s="250" t="s">
        <v>746</v>
      </c>
      <c r="C96" s="250" t="s">
        <v>747</v>
      </c>
      <c r="D96" s="250"/>
      <c r="E96" s="250"/>
      <c r="F96" s="250"/>
      <c r="G96" s="250"/>
      <c r="H96" s="250"/>
      <c r="I96" s="250"/>
      <c r="J96" s="250"/>
      <c r="K96" s="250"/>
      <c r="L96" s="250"/>
      <c r="M96" s="250"/>
      <c r="N96" s="250"/>
      <c r="O96" s="250"/>
      <c r="P96" s="250"/>
      <c r="Q96" s="250"/>
      <c r="R96" s="250"/>
      <c r="S96" s="250"/>
      <c r="T96" s="250"/>
      <c r="U96" s="250"/>
      <c r="V96" s="250"/>
      <c r="W96" s="250"/>
      <c r="X96" s="250"/>
      <c r="Y96" s="250"/>
      <c r="Z96" s="250"/>
    </row>
    <row r="97" spans="1:26" ht="15.75" customHeight="1" x14ac:dyDescent="0.25">
      <c r="A97" s="250"/>
      <c r="B97" s="250"/>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row>
    <row r="98" spans="1:26" ht="15.75" customHeight="1" x14ac:dyDescent="0.25">
      <c r="A98" s="250"/>
      <c r="B98" s="25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row>
    <row r="99" spans="1:26" ht="15.75" customHeight="1" x14ac:dyDescent="0.25">
      <c r="A99" s="250" t="s">
        <v>748</v>
      </c>
      <c r="B99" s="250" t="s">
        <v>749</v>
      </c>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row>
    <row r="100" spans="1:26" ht="15.75" customHeight="1" x14ac:dyDescent="0.25">
      <c r="A100" s="250" t="s">
        <v>60</v>
      </c>
      <c r="B100" s="250" t="s">
        <v>61</v>
      </c>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row>
    <row r="101" spans="1:26" ht="15.75" customHeight="1" x14ac:dyDescent="0.25">
      <c r="A101" s="250" t="s">
        <v>750</v>
      </c>
      <c r="B101" s="250" t="s">
        <v>751</v>
      </c>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row>
    <row r="102" spans="1:26" ht="15.75" customHeight="1" x14ac:dyDescent="0.25">
      <c r="A102" s="250" t="s">
        <v>69</v>
      </c>
      <c r="B102" s="250" t="s">
        <v>752</v>
      </c>
      <c r="C102" s="250"/>
      <c r="D102" s="250"/>
      <c r="E102" s="250"/>
      <c r="F102" s="250"/>
      <c r="G102" s="250"/>
      <c r="H102" s="250"/>
      <c r="I102" s="250"/>
      <c r="J102" s="250"/>
      <c r="K102" s="250"/>
      <c r="L102" s="250"/>
      <c r="M102" s="250"/>
      <c r="N102" s="250"/>
      <c r="O102" s="250"/>
      <c r="P102" s="250"/>
      <c r="Q102" s="250"/>
      <c r="R102" s="250"/>
      <c r="S102" s="250"/>
      <c r="T102" s="250"/>
      <c r="U102" s="250"/>
      <c r="V102" s="250"/>
      <c r="W102" s="250"/>
      <c r="X102" s="250"/>
      <c r="Y102" s="250"/>
      <c r="Z102" s="250"/>
    </row>
    <row r="103" spans="1:26" ht="15.75" customHeight="1" x14ac:dyDescent="0.25">
      <c r="A103" s="250" t="s">
        <v>753</v>
      </c>
      <c r="B103" s="250" t="s">
        <v>70</v>
      </c>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row>
    <row r="104" spans="1:26" ht="15.75" customHeight="1" x14ac:dyDescent="0.25">
      <c r="A104" s="250" t="s">
        <v>754</v>
      </c>
      <c r="B104" s="250"/>
      <c r="C104" s="250"/>
      <c r="D104" s="250"/>
      <c r="E104" s="250"/>
      <c r="F104" s="250"/>
      <c r="G104" s="250"/>
      <c r="H104" s="250"/>
      <c r="I104" s="250"/>
      <c r="J104" s="250"/>
      <c r="K104" s="250"/>
      <c r="L104" s="250"/>
      <c r="M104" s="250"/>
      <c r="N104" s="250"/>
      <c r="O104" s="250"/>
      <c r="P104" s="250"/>
      <c r="Q104" s="250"/>
      <c r="R104" s="250"/>
      <c r="S104" s="250"/>
      <c r="T104" s="250"/>
      <c r="U104" s="250"/>
      <c r="V104" s="250"/>
      <c r="W104" s="250"/>
      <c r="X104" s="250"/>
      <c r="Y104" s="250"/>
      <c r="Z104" s="250"/>
    </row>
    <row r="105" spans="1:26" ht="15.75" customHeight="1" x14ac:dyDescent="0.25">
      <c r="A105" s="250"/>
      <c r="B105" s="250"/>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row>
    <row r="106" spans="1:26" ht="15.75" customHeight="1" x14ac:dyDescent="0.25">
      <c r="A106" s="250"/>
      <c r="B106" s="250"/>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row>
    <row r="107" spans="1:26" ht="15.75" customHeight="1" x14ac:dyDescent="0.25">
      <c r="A107" s="250"/>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row>
    <row r="108" spans="1:26" ht="15.75" customHeight="1" x14ac:dyDescent="0.25">
      <c r="A108" s="250"/>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row>
    <row r="109" spans="1:26" ht="15.75" customHeight="1" x14ac:dyDescent="0.25">
      <c r="A109" s="250"/>
      <c r="B109" s="250"/>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row>
    <row r="110" spans="1:26" ht="15.75" customHeight="1" x14ac:dyDescent="0.25">
      <c r="A110" s="250"/>
      <c r="B110" s="250"/>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row>
    <row r="111" spans="1:26" ht="15.75" customHeight="1" x14ac:dyDescent="0.25">
      <c r="A111" s="250"/>
      <c r="B111" s="250"/>
      <c r="C111" s="250"/>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row>
    <row r="112" spans="1:26" ht="15.75" customHeight="1" x14ac:dyDescent="0.25">
      <c r="A112" s="250"/>
      <c r="B112" s="250"/>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row>
    <row r="113" spans="1:26" ht="15.75" customHeight="1" x14ac:dyDescent="0.25">
      <c r="A113" s="250"/>
      <c r="B113" s="250"/>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row>
    <row r="114" spans="1:26" ht="15.75" customHeight="1" x14ac:dyDescent="0.25">
      <c r="A114" s="250"/>
      <c r="B114" s="250"/>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row>
    <row r="115" spans="1:26" ht="15.75" customHeight="1" x14ac:dyDescent="0.25">
      <c r="A115" s="250"/>
      <c r="B115" s="250"/>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row>
    <row r="116" spans="1:26" ht="15.75" customHeight="1" x14ac:dyDescent="0.25">
      <c r="A116" s="250"/>
      <c r="B116" s="250"/>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row>
    <row r="117" spans="1:26" ht="15.75" customHeight="1" x14ac:dyDescent="0.25">
      <c r="A117" s="250"/>
      <c r="B117" s="25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row>
    <row r="118" spans="1:26" ht="15.75" customHeight="1" x14ac:dyDescent="0.25">
      <c r="A118" s="250"/>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row>
    <row r="119" spans="1:26" ht="15.75" customHeight="1" x14ac:dyDescent="0.25">
      <c r="A119" s="250"/>
      <c r="B119" s="25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row>
    <row r="120" spans="1:26" ht="15.75" customHeight="1" x14ac:dyDescent="0.25">
      <c r="A120" s="250"/>
      <c r="B120" s="25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row>
    <row r="121" spans="1:26" ht="15.75" customHeight="1" x14ac:dyDescent="0.25">
      <c r="A121" s="250"/>
      <c r="B121" s="250"/>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row>
    <row r="122" spans="1:26" ht="15.75" customHeight="1" x14ac:dyDescent="0.25">
      <c r="A122" s="250"/>
      <c r="B122" s="250"/>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row>
    <row r="123" spans="1:26" ht="15.75" customHeight="1" x14ac:dyDescent="0.25">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row>
    <row r="124" spans="1:26" ht="15.75" customHeight="1" x14ac:dyDescent="0.25">
      <c r="A124" s="250"/>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row>
    <row r="125" spans="1:26" ht="15.75" customHeight="1" x14ac:dyDescent="0.25">
      <c r="A125" s="250"/>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row>
    <row r="126" spans="1:26" ht="15.75" customHeight="1" x14ac:dyDescent="0.25">
      <c r="A126" s="250"/>
      <c r="B126" s="25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row>
    <row r="127" spans="1:26" ht="15.75" customHeight="1" x14ac:dyDescent="0.25">
      <c r="A127" s="250"/>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row>
    <row r="128" spans="1:26" ht="15.75" customHeight="1" x14ac:dyDescent="0.25">
      <c r="A128" s="250"/>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row>
    <row r="129" spans="1:26" ht="15.75" customHeight="1" x14ac:dyDescent="0.25">
      <c r="A129" s="250"/>
      <c r="B129" s="25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row>
    <row r="130" spans="1:26" ht="15.75" customHeight="1" x14ac:dyDescent="0.25">
      <c r="A130" s="250"/>
      <c r="B130" s="25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row>
    <row r="131" spans="1:26" ht="15.75" customHeight="1" x14ac:dyDescent="0.25">
      <c r="A131" s="250"/>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row>
    <row r="132" spans="1:26" ht="15.75" customHeight="1" x14ac:dyDescent="0.25">
      <c r="A132" s="250"/>
      <c r="B132" s="250"/>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row>
    <row r="133" spans="1:26" ht="15.75" customHeight="1" x14ac:dyDescent="0.25">
      <c r="A133" s="250"/>
      <c r="B133" s="25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row>
    <row r="134" spans="1:26" ht="15.75" customHeight="1" x14ac:dyDescent="0.25">
      <c r="A134" s="250"/>
      <c r="B134" s="25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row>
    <row r="135" spans="1:26" ht="15.75" customHeight="1" x14ac:dyDescent="0.25">
      <c r="A135" s="250"/>
      <c r="B135" s="25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row>
    <row r="136" spans="1:26" ht="15.75" customHeight="1" x14ac:dyDescent="0.25">
      <c r="A136" s="250"/>
      <c r="B136" s="25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row>
    <row r="137" spans="1:26" ht="15.75" customHeight="1" x14ac:dyDescent="0.25">
      <c r="A137" s="250"/>
      <c r="B137" s="250"/>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row>
    <row r="138" spans="1:26" ht="15.75" customHeight="1" x14ac:dyDescent="0.25">
      <c r="A138" s="250"/>
      <c r="B138" s="25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row>
    <row r="139" spans="1:26" ht="15.75" customHeight="1" x14ac:dyDescent="0.25">
      <c r="A139" s="250"/>
      <c r="B139" s="25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row>
    <row r="140" spans="1:26" ht="15.75" customHeight="1" x14ac:dyDescent="0.25">
      <c r="A140" s="250"/>
      <c r="B140" s="250"/>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row>
    <row r="141" spans="1:26" ht="15.75" customHeight="1" x14ac:dyDescent="0.25">
      <c r="A141" s="250"/>
      <c r="B141" s="25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row>
    <row r="142" spans="1:26" ht="15.75" customHeight="1" x14ac:dyDescent="0.25">
      <c r="A142" s="250"/>
      <c r="B142" s="250"/>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row>
    <row r="143" spans="1:26" ht="15.75" customHeight="1" x14ac:dyDescent="0.25">
      <c r="A143" s="250"/>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row>
    <row r="144" spans="1:26" ht="15.75" customHeight="1" x14ac:dyDescent="0.25">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row>
    <row r="145" spans="1:26" ht="15.75" customHeight="1" x14ac:dyDescent="0.25">
      <c r="A145" s="250"/>
      <c r="B145" s="25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row>
    <row r="146" spans="1:26" ht="15.75" customHeight="1" x14ac:dyDescent="0.25">
      <c r="A146" s="250"/>
      <c r="B146" s="25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row>
    <row r="147" spans="1:26" ht="15.75" customHeight="1" x14ac:dyDescent="0.25">
      <c r="A147" s="250"/>
      <c r="B147" s="250"/>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row>
    <row r="148" spans="1:26" ht="15.75" customHeight="1" x14ac:dyDescent="0.25">
      <c r="A148" s="250"/>
      <c r="B148" s="250"/>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row>
    <row r="149" spans="1:26" ht="15.75" customHeight="1" x14ac:dyDescent="0.25">
      <c r="A149" s="250"/>
      <c r="B149" s="25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row>
    <row r="150" spans="1:26" ht="15.75" customHeight="1" x14ac:dyDescent="0.25">
      <c r="A150" s="250"/>
      <c r="B150" s="250"/>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row>
    <row r="151" spans="1:26" ht="15.75" customHeight="1" x14ac:dyDescent="0.25">
      <c r="A151" s="250"/>
      <c r="B151" s="250"/>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row>
    <row r="152" spans="1:26" ht="15.75" customHeight="1" x14ac:dyDescent="0.25">
      <c r="A152" s="250"/>
      <c r="B152" s="25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row>
    <row r="153" spans="1:26" ht="15.75" customHeight="1" x14ac:dyDescent="0.25">
      <c r="A153" s="250"/>
      <c r="B153" s="25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row>
    <row r="154" spans="1:26" ht="15.75" customHeight="1" x14ac:dyDescent="0.25">
      <c r="A154" s="250"/>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row>
    <row r="155" spans="1:26" ht="15.75" customHeight="1" x14ac:dyDescent="0.25">
      <c r="A155" s="250"/>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row>
    <row r="156" spans="1:26" ht="15.75" customHeight="1" x14ac:dyDescent="0.25">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row>
    <row r="157" spans="1:26" ht="15.75" customHeight="1" x14ac:dyDescent="0.25">
      <c r="A157" s="250"/>
      <c r="B157" s="25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row>
    <row r="158" spans="1:26" ht="15.75" customHeight="1" x14ac:dyDescent="0.25">
      <c r="A158" s="250"/>
      <c r="B158" s="250"/>
      <c r="C158" s="250"/>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row>
    <row r="159" spans="1:26" ht="15.75" customHeight="1" x14ac:dyDescent="0.25">
      <c r="A159" s="250"/>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row>
    <row r="160" spans="1:26" ht="15.75" customHeight="1" x14ac:dyDescent="0.25">
      <c r="A160" s="250"/>
      <c r="B160" s="25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row>
    <row r="161" spans="1:26" ht="15.75" customHeight="1" x14ac:dyDescent="0.25">
      <c r="A161" s="250"/>
      <c r="B161" s="25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row>
    <row r="162" spans="1:26" ht="15.75" customHeight="1" x14ac:dyDescent="0.25">
      <c r="A162" s="250"/>
      <c r="B162" s="25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row>
    <row r="163" spans="1:26" ht="15.75" customHeight="1" x14ac:dyDescent="0.25">
      <c r="A163" s="250"/>
      <c r="B163" s="250"/>
      <c r="C163" s="250"/>
      <c r="D163" s="250"/>
      <c r="E163" s="250"/>
      <c r="F163" s="250"/>
      <c r="G163" s="250"/>
      <c r="H163" s="250"/>
      <c r="I163" s="250"/>
      <c r="J163" s="250"/>
      <c r="K163" s="250"/>
      <c r="L163" s="250"/>
      <c r="M163" s="250"/>
      <c r="N163" s="250"/>
      <c r="O163" s="250"/>
      <c r="P163" s="250"/>
      <c r="Q163" s="250"/>
      <c r="R163" s="250"/>
      <c r="S163" s="250"/>
      <c r="T163" s="250"/>
      <c r="U163" s="250"/>
      <c r="V163" s="250"/>
      <c r="W163" s="250"/>
      <c r="X163" s="250"/>
      <c r="Y163" s="250"/>
      <c r="Z163" s="250"/>
    </row>
    <row r="164" spans="1:26" ht="15.75" customHeight="1" x14ac:dyDescent="0.25">
      <c r="A164" s="250"/>
      <c r="B164" s="250"/>
      <c r="C164" s="250"/>
      <c r="D164" s="250"/>
      <c r="E164" s="250"/>
      <c r="F164" s="250"/>
      <c r="G164" s="250"/>
      <c r="H164" s="250"/>
      <c r="I164" s="250"/>
      <c r="J164" s="250"/>
      <c r="K164" s="250"/>
      <c r="L164" s="250"/>
      <c r="M164" s="250"/>
      <c r="N164" s="250"/>
      <c r="O164" s="250"/>
      <c r="P164" s="250"/>
      <c r="Q164" s="250"/>
      <c r="R164" s="250"/>
      <c r="S164" s="250"/>
      <c r="T164" s="250"/>
      <c r="U164" s="250"/>
      <c r="V164" s="250"/>
      <c r="W164" s="250"/>
      <c r="X164" s="250"/>
      <c r="Y164" s="250"/>
      <c r="Z164" s="250"/>
    </row>
    <row r="165" spans="1:26" ht="15.75" customHeight="1" x14ac:dyDescent="0.25">
      <c r="A165" s="250"/>
      <c r="B165" s="250"/>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row>
    <row r="166" spans="1:26" ht="15.75" customHeight="1" x14ac:dyDescent="0.25">
      <c r="A166" s="250"/>
      <c r="B166" s="250"/>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row>
    <row r="167" spans="1:26" ht="15.75" customHeight="1" x14ac:dyDescent="0.25">
      <c r="A167" s="250"/>
      <c r="B167" s="250"/>
      <c r="C167" s="250"/>
      <c r="D167" s="250"/>
      <c r="E167" s="250"/>
      <c r="F167" s="250"/>
      <c r="G167" s="250"/>
      <c r="H167" s="250"/>
      <c r="I167" s="250"/>
      <c r="J167" s="250"/>
      <c r="K167" s="250"/>
      <c r="L167" s="250"/>
      <c r="M167" s="250"/>
      <c r="N167" s="250"/>
      <c r="O167" s="250"/>
      <c r="P167" s="250"/>
      <c r="Q167" s="250"/>
      <c r="R167" s="250"/>
      <c r="S167" s="250"/>
      <c r="T167" s="250"/>
      <c r="U167" s="250"/>
      <c r="V167" s="250"/>
      <c r="W167" s="250"/>
      <c r="X167" s="250"/>
      <c r="Y167" s="250"/>
      <c r="Z167" s="250"/>
    </row>
    <row r="168" spans="1:26" ht="15.75" customHeight="1" x14ac:dyDescent="0.25">
      <c r="A168" s="250"/>
      <c r="B168" s="250"/>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0"/>
    </row>
    <row r="169" spans="1:26" ht="15.75" customHeight="1" x14ac:dyDescent="0.25">
      <c r="A169" s="250"/>
      <c r="B169" s="250"/>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row>
    <row r="170" spans="1:26" ht="15.75" customHeight="1" x14ac:dyDescent="0.25">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row>
    <row r="171" spans="1:26" ht="15.75" customHeight="1" x14ac:dyDescent="0.25">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0"/>
    </row>
    <row r="172" spans="1:26" ht="15.75" customHeight="1" x14ac:dyDescent="0.25">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row>
    <row r="173" spans="1:26" ht="15.75" customHeight="1" x14ac:dyDescent="0.2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row>
    <row r="174" spans="1:26" ht="15.75" customHeight="1" x14ac:dyDescent="0.2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0"/>
      <c r="Z174" s="250"/>
    </row>
    <row r="175" spans="1:26" ht="15.75" customHeight="1" x14ac:dyDescent="0.2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row>
    <row r="176" spans="1:26" ht="15.75" customHeight="1" x14ac:dyDescent="0.2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row>
    <row r="177" spans="1:26" ht="15.75" customHeight="1" x14ac:dyDescent="0.2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row>
    <row r="178" spans="1:26" ht="15.75" customHeight="1" x14ac:dyDescent="0.2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row>
    <row r="179" spans="1:26" ht="15.75" customHeight="1" x14ac:dyDescent="0.2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row>
    <row r="180" spans="1:26" ht="15.75" customHeight="1" x14ac:dyDescent="0.2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row>
    <row r="181" spans="1:26" ht="15.75" customHeight="1" x14ac:dyDescent="0.2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row>
    <row r="182" spans="1:26" ht="15.75" customHeight="1" x14ac:dyDescent="0.2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c r="W182" s="250"/>
      <c r="X182" s="250"/>
      <c r="Y182" s="250"/>
      <c r="Z182" s="250"/>
    </row>
    <row r="183" spans="1:26" ht="15.75" customHeight="1" x14ac:dyDescent="0.2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row>
    <row r="184" spans="1:26" ht="15.75" customHeight="1" x14ac:dyDescent="0.2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c r="W184" s="250"/>
      <c r="X184" s="250"/>
      <c r="Y184" s="250"/>
      <c r="Z184" s="250"/>
    </row>
    <row r="185" spans="1:26" ht="15.75" customHeight="1" x14ac:dyDescent="0.2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row>
    <row r="186" spans="1:26" ht="15.75" customHeight="1" x14ac:dyDescent="0.2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row>
    <row r="187" spans="1:26" ht="15.75" customHeight="1" x14ac:dyDescent="0.2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row>
    <row r="188" spans="1:26" ht="15.75" customHeight="1" x14ac:dyDescent="0.2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row>
    <row r="189" spans="1:26" ht="15.75" customHeight="1" x14ac:dyDescent="0.2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row>
    <row r="190" spans="1:26" ht="15.75" customHeight="1" x14ac:dyDescent="0.2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row>
    <row r="191" spans="1:26" ht="15.75" customHeight="1" x14ac:dyDescent="0.2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c r="W191" s="250"/>
      <c r="X191" s="250"/>
      <c r="Y191" s="250"/>
      <c r="Z191" s="250"/>
    </row>
    <row r="192" spans="1:26" ht="15.75" customHeight="1" x14ac:dyDescent="0.2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row>
    <row r="193" spans="1:26" ht="15.75" customHeight="1" x14ac:dyDescent="0.2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row>
    <row r="194" spans="1:26" ht="15.75" customHeight="1" x14ac:dyDescent="0.2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row>
    <row r="195" spans="1:26" ht="15.75" customHeight="1" x14ac:dyDescent="0.2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row>
    <row r="196" spans="1:26" ht="15.75" customHeight="1" x14ac:dyDescent="0.2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row>
    <row r="197" spans="1:26" ht="15.75" customHeight="1" x14ac:dyDescent="0.2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row>
    <row r="198" spans="1:26" ht="15.75" customHeight="1" x14ac:dyDescent="0.2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row>
    <row r="199" spans="1:26" ht="15.75" customHeight="1" x14ac:dyDescent="0.2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row>
    <row r="200" spans="1:26" ht="15.75" customHeight="1" x14ac:dyDescent="0.2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c r="W200" s="250"/>
      <c r="X200" s="250"/>
      <c r="Y200" s="250"/>
      <c r="Z200" s="250"/>
    </row>
    <row r="201" spans="1:26" ht="15.75" customHeight="1" x14ac:dyDescent="0.2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row>
    <row r="202" spans="1:26" ht="15.75" customHeight="1" x14ac:dyDescent="0.2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row>
    <row r="203" spans="1:26" ht="15.75" customHeight="1" x14ac:dyDescent="0.2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row>
    <row r="204" spans="1:26" ht="15.75" customHeight="1" x14ac:dyDescent="0.2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row>
    <row r="205" spans="1:26" ht="15.75" customHeight="1" x14ac:dyDescent="0.2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c r="W205" s="250"/>
      <c r="X205" s="250"/>
      <c r="Y205" s="250"/>
      <c r="Z205" s="250"/>
    </row>
    <row r="206" spans="1:26" ht="15.75" customHeight="1" x14ac:dyDescent="0.2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row>
    <row r="207" spans="1:26" ht="15.75" customHeight="1" x14ac:dyDescent="0.2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row>
    <row r="208" spans="1:26" ht="15.75" customHeight="1" x14ac:dyDescent="0.2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c r="W208" s="250"/>
      <c r="X208" s="250"/>
      <c r="Y208" s="250"/>
      <c r="Z208" s="250"/>
    </row>
    <row r="209" spans="1:26" ht="15.75" customHeight="1" x14ac:dyDescent="0.2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row>
    <row r="210" spans="1:26" ht="15.75" customHeight="1" x14ac:dyDescent="0.2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c r="W210" s="250"/>
      <c r="X210" s="250"/>
      <c r="Y210" s="250"/>
      <c r="Z210" s="250"/>
    </row>
    <row r="211" spans="1:26" ht="15.75" customHeight="1" x14ac:dyDescent="0.2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c r="W211" s="250"/>
      <c r="X211" s="250"/>
      <c r="Y211" s="250"/>
      <c r="Z211" s="250"/>
    </row>
    <row r="212" spans="1:26" ht="15.75" customHeight="1" x14ac:dyDescent="0.2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row>
    <row r="213" spans="1:26" ht="15.75" customHeight="1" x14ac:dyDescent="0.2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c r="W213" s="250"/>
      <c r="X213" s="250"/>
      <c r="Y213" s="250"/>
      <c r="Z213" s="250"/>
    </row>
    <row r="214" spans="1:26" ht="15.75" customHeight="1" x14ac:dyDescent="0.2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c r="W214" s="250"/>
      <c r="X214" s="250"/>
      <c r="Y214" s="250"/>
      <c r="Z214" s="250"/>
    </row>
    <row r="215" spans="1:26" ht="15.75" customHeight="1" x14ac:dyDescent="0.2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c r="W215" s="250"/>
      <c r="X215" s="250"/>
      <c r="Y215" s="250"/>
      <c r="Z215" s="250"/>
    </row>
    <row r="216" spans="1:26" ht="15.75" customHeight="1" x14ac:dyDescent="0.2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c r="W216" s="250"/>
      <c r="X216" s="250"/>
      <c r="Y216" s="250"/>
      <c r="Z216" s="250"/>
    </row>
    <row r="217" spans="1:26" ht="15.75" customHeight="1" x14ac:dyDescent="0.2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c r="W217" s="250"/>
      <c r="X217" s="250"/>
      <c r="Y217" s="250"/>
      <c r="Z217" s="250"/>
    </row>
    <row r="218" spans="1:26" ht="15.75" customHeight="1" x14ac:dyDescent="0.2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row>
    <row r="219" spans="1:26" ht="15.75" customHeight="1" x14ac:dyDescent="0.2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row>
    <row r="220" spans="1:26" ht="15.75" customHeight="1" x14ac:dyDescent="0.2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c r="W220" s="250"/>
      <c r="X220" s="250"/>
      <c r="Y220" s="250"/>
      <c r="Z220" s="250"/>
    </row>
    <row r="221" spans="1:26" ht="15.75" customHeight="1" x14ac:dyDescent="0.2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row>
    <row r="222" spans="1:26" ht="15.75" customHeight="1" x14ac:dyDescent="0.2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c r="W222" s="250"/>
      <c r="X222" s="250"/>
      <c r="Y222" s="250"/>
      <c r="Z222" s="250"/>
    </row>
    <row r="223" spans="1:26" ht="15.75" customHeight="1" x14ac:dyDescent="0.2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row>
    <row r="224" spans="1:26" ht="15.75" customHeight="1" x14ac:dyDescent="0.2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c r="W224" s="250"/>
      <c r="X224" s="250"/>
      <c r="Y224" s="250"/>
      <c r="Z224" s="250"/>
    </row>
    <row r="225" spans="1:26" ht="15.75" customHeight="1" x14ac:dyDescent="0.2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row>
    <row r="226" spans="1:26" ht="15.75" customHeight="1" x14ac:dyDescent="0.2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row>
    <row r="227" spans="1:26" ht="15.75" customHeight="1" x14ac:dyDescent="0.2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row>
    <row r="228" spans="1:26" ht="15.75" customHeight="1" x14ac:dyDescent="0.2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c r="W228" s="250"/>
      <c r="X228" s="250"/>
      <c r="Y228" s="250"/>
      <c r="Z228" s="250"/>
    </row>
    <row r="229" spans="1:26" ht="15.75" customHeight="1" x14ac:dyDescent="0.2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c r="W229" s="250"/>
      <c r="X229" s="250"/>
      <c r="Y229" s="250"/>
      <c r="Z229" s="250"/>
    </row>
    <row r="230" spans="1:26" ht="15.75" customHeight="1" x14ac:dyDescent="0.2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c r="W230" s="250"/>
      <c r="X230" s="250"/>
      <c r="Y230" s="250"/>
      <c r="Z230" s="250"/>
    </row>
    <row r="231" spans="1:26" ht="15.75" customHeight="1" x14ac:dyDescent="0.2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c r="W231" s="250"/>
      <c r="X231" s="250"/>
      <c r="Y231" s="250"/>
      <c r="Z231" s="250"/>
    </row>
    <row r="232" spans="1:26" ht="15.75" customHeight="1" x14ac:dyDescent="0.2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c r="W232" s="250"/>
      <c r="X232" s="250"/>
      <c r="Y232" s="250"/>
      <c r="Z232" s="250"/>
    </row>
    <row r="233" spans="1:26" ht="15.75" customHeight="1" x14ac:dyDescent="0.2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row>
    <row r="234" spans="1:26" ht="15.75" customHeight="1" x14ac:dyDescent="0.2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c r="W234" s="250"/>
      <c r="X234" s="250"/>
      <c r="Y234" s="250"/>
      <c r="Z234" s="250"/>
    </row>
    <row r="235" spans="1:26" ht="15.75" customHeight="1" x14ac:dyDescent="0.2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row>
    <row r="236" spans="1:26" ht="15.75" customHeight="1" x14ac:dyDescent="0.2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row>
    <row r="237" spans="1:26" ht="15.75" customHeight="1" x14ac:dyDescent="0.25">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c r="W237" s="250"/>
      <c r="X237" s="250"/>
      <c r="Y237" s="250"/>
      <c r="Z237" s="250"/>
    </row>
    <row r="238" spans="1:26" ht="15.75" customHeight="1" x14ac:dyDescent="0.25">
      <c r="A238" s="250"/>
      <c r="B238" s="250"/>
      <c r="C238" s="250"/>
      <c r="D238" s="250"/>
      <c r="E238" s="250"/>
      <c r="F238" s="250"/>
      <c r="G238" s="250"/>
      <c r="H238" s="250"/>
      <c r="I238" s="250"/>
      <c r="J238" s="250"/>
      <c r="K238" s="250"/>
      <c r="L238" s="250"/>
      <c r="M238" s="250"/>
      <c r="N238" s="250"/>
      <c r="O238" s="250"/>
      <c r="P238" s="250"/>
      <c r="Q238" s="250"/>
      <c r="R238" s="250"/>
      <c r="S238" s="250"/>
      <c r="T238" s="250"/>
      <c r="U238" s="250"/>
      <c r="V238" s="250"/>
      <c r="W238" s="250"/>
      <c r="X238" s="250"/>
      <c r="Y238" s="250"/>
      <c r="Z238" s="250"/>
    </row>
    <row r="239" spans="1:26" ht="15.75" customHeight="1" x14ac:dyDescent="0.25">
      <c r="A239" s="250"/>
      <c r="B239" s="250"/>
      <c r="C239" s="250"/>
      <c r="D239" s="250"/>
      <c r="E239" s="250"/>
      <c r="F239" s="250"/>
      <c r="G239" s="250"/>
      <c r="H239" s="250"/>
      <c r="I239" s="250"/>
      <c r="J239" s="250"/>
      <c r="K239" s="250"/>
      <c r="L239" s="250"/>
      <c r="M239" s="250"/>
      <c r="N239" s="250"/>
      <c r="O239" s="250"/>
      <c r="P239" s="250"/>
      <c r="Q239" s="250"/>
      <c r="R239" s="250"/>
      <c r="S239" s="250"/>
      <c r="T239" s="250"/>
      <c r="U239" s="250"/>
      <c r="V239" s="250"/>
      <c r="W239" s="250"/>
      <c r="X239" s="250"/>
      <c r="Y239" s="250"/>
      <c r="Z239" s="250"/>
    </row>
    <row r="240" spans="1:26" ht="15.75" customHeight="1" x14ac:dyDescent="0.25">
      <c r="A240" s="250"/>
      <c r="B240" s="250"/>
      <c r="C240" s="250"/>
      <c r="D240" s="250"/>
      <c r="E240" s="250"/>
      <c r="F240" s="250"/>
      <c r="G240" s="250"/>
      <c r="H240" s="250"/>
      <c r="I240" s="250"/>
      <c r="J240" s="250"/>
      <c r="K240" s="250"/>
      <c r="L240" s="250"/>
      <c r="M240" s="250"/>
      <c r="N240" s="250"/>
      <c r="O240" s="250"/>
      <c r="P240" s="250"/>
      <c r="Q240" s="250"/>
      <c r="R240" s="250"/>
      <c r="S240" s="250"/>
      <c r="T240" s="250"/>
      <c r="U240" s="250"/>
      <c r="V240" s="250"/>
      <c r="W240" s="250"/>
      <c r="X240" s="250"/>
      <c r="Y240" s="250"/>
      <c r="Z240" s="250"/>
    </row>
    <row r="241" spans="1:26" ht="15.75" customHeight="1" x14ac:dyDescent="0.25">
      <c r="A241" s="250"/>
      <c r="B241" s="250"/>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row>
    <row r="242" spans="1:26" ht="15.75" customHeight="1" x14ac:dyDescent="0.25">
      <c r="A242" s="250"/>
      <c r="B242" s="250"/>
      <c r="C242" s="250"/>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row>
    <row r="243" spans="1:26" ht="15.75" customHeight="1" x14ac:dyDescent="0.25">
      <c r="A243" s="250"/>
      <c r="B243" s="250"/>
      <c r="C243" s="250"/>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row>
    <row r="244" spans="1:26" ht="15.75" customHeight="1" x14ac:dyDescent="0.25">
      <c r="A244" s="250"/>
      <c r="B244" s="250"/>
      <c r="C244" s="250"/>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row>
    <row r="245" spans="1:26" ht="15.75" customHeight="1" x14ac:dyDescent="0.25">
      <c r="A245" s="250"/>
      <c r="B245" s="250"/>
      <c r="C245" s="250"/>
      <c r="D245" s="250"/>
      <c r="E245" s="250"/>
      <c r="F245" s="250"/>
      <c r="G245" s="250"/>
      <c r="H245" s="250"/>
      <c r="I245" s="250"/>
      <c r="J245" s="250"/>
      <c r="K245" s="250"/>
      <c r="L245" s="250"/>
      <c r="M245" s="250"/>
      <c r="N245" s="250"/>
      <c r="O245" s="250"/>
      <c r="P245" s="250"/>
      <c r="Q245" s="250"/>
      <c r="R245" s="250"/>
      <c r="S245" s="250"/>
      <c r="T245" s="250"/>
      <c r="U245" s="250"/>
      <c r="V245" s="250"/>
      <c r="W245" s="250"/>
      <c r="X245" s="250"/>
      <c r="Y245" s="250"/>
      <c r="Z245" s="250"/>
    </row>
    <row r="246" spans="1:26" ht="15.75" customHeight="1" x14ac:dyDescent="0.25">
      <c r="A246" s="250"/>
      <c r="B246" s="250"/>
      <c r="C246" s="250"/>
      <c r="D246" s="250"/>
      <c r="E246" s="250"/>
      <c r="F246" s="250"/>
      <c r="G246" s="250"/>
      <c r="H246" s="250"/>
      <c r="I246" s="250"/>
      <c r="J246" s="250"/>
      <c r="K246" s="250"/>
      <c r="L246" s="250"/>
      <c r="M246" s="250"/>
      <c r="N246" s="250"/>
      <c r="O246" s="250"/>
      <c r="P246" s="250"/>
      <c r="Q246" s="250"/>
      <c r="R246" s="250"/>
      <c r="S246" s="250"/>
      <c r="T246" s="250"/>
      <c r="U246" s="250"/>
      <c r="V246" s="250"/>
      <c r="W246" s="250"/>
      <c r="X246" s="250"/>
      <c r="Y246" s="250"/>
      <c r="Z246" s="250"/>
    </row>
    <row r="247" spans="1:26" ht="15.75" customHeight="1" x14ac:dyDescent="0.25">
      <c r="A247" s="250"/>
      <c r="B247" s="250"/>
      <c r="C247" s="250"/>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row>
    <row r="248" spans="1:26" ht="15.75" customHeight="1" x14ac:dyDescent="0.25">
      <c r="A248" s="250"/>
      <c r="B248" s="250"/>
      <c r="C248" s="250"/>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row>
    <row r="249" spans="1:26" ht="15.75" customHeight="1" x14ac:dyDescent="0.25">
      <c r="A249" s="250"/>
      <c r="B249" s="250"/>
      <c r="C249" s="250"/>
      <c r="D249" s="250"/>
      <c r="E249" s="250"/>
      <c r="F249" s="250"/>
      <c r="G249" s="250"/>
      <c r="H249" s="250"/>
      <c r="I249" s="250"/>
      <c r="J249" s="250"/>
      <c r="K249" s="250"/>
      <c r="L249" s="250"/>
      <c r="M249" s="250"/>
      <c r="N249" s="250"/>
      <c r="O249" s="250"/>
      <c r="P249" s="250"/>
      <c r="Q249" s="250"/>
      <c r="R249" s="250"/>
      <c r="S249" s="250"/>
      <c r="T249" s="250"/>
      <c r="U249" s="250"/>
      <c r="V249" s="250"/>
      <c r="W249" s="250"/>
      <c r="X249" s="250"/>
      <c r="Y249" s="250"/>
      <c r="Z249" s="250"/>
    </row>
    <row r="250" spans="1:26" ht="15.75" customHeight="1" x14ac:dyDescent="0.25">
      <c r="A250" s="250"/>
      <c r="B250" s="250"/>
      <c r="C250" s="250"/>
      <c r="D250" s="250"/>
      <c r="E250" s="250"/>
      <c r="F250" s="250"/>
      <c r="G250" s="250"/>
      <c r="H250" s="250"/>
      <c r="I250" s="250"/>
      <c r="J250" s="250"/>
      <c r="K250" s="250"/>
      <c r="L250" s="250"/>
      <c r="M250" s="250"/>
      <c r="N250" s="250"/>
      <c r="O250" s="250"/>
      <c r="P250" s="250"/>
      <c r="Q250" s="250"/>
      <c r="R250" s="250"/>
      <c r="S250" s="250"/>
      <c r="T250" s="250"/>
      <c r="U250" s="250"/>
      <c r="V250" s="250"/>
      <c r="W250" s="250"/>
      <c r="X250" s="250"/>
      <c r="Y250" s="250"/>
      <c r="Z250" s="250"/>
    </row>
    <row r="251" spans="1:26" ht="15.75" customHeight="1" x14ac:dyDescent="0.25">
      <c r="A251" s="250"/>
      <c r="B251" s="250"/>
      <c r="C251" s="250"/>
      <c r="D251" s="250"/>
      <c r="E251" s="250"/>
      <c r="F251" s="250"/>
      <c r="G251" s="250"/>
      <c r="H251" s="250"/>
      <c r="I251" s="250"/>
      <c r="J251" s="250"/>
      <c r="K251" s="250"/>
      <c r="L251" s="250"/>
      <c r="M251" s="250"/>
      <c r="N251" s="250"/>
      <c r="O251" s="250"/>
      <c r="P251" s="250"/>
      <c r="Q251" s="250"/>
      <c r="R251" s="250"/>
      <c r="S251" s="250"/>
      <c r="T251" s="250"/>
      <c r="U251" s="250"/>
      <c r="V251" s="250"/>
      <c r="W251" s="250"/>
      <c r="X251" s="250"/>
      <c r="Y251" s="250"/>
      <c r="Z251" s="250"/>
    </row>
    <row r="252" spans="1:26" ht="15.75" customHeight="1" x14ac:dyDescent="0.25">
      <c r="A252" s="250"/>
      <c r="B252" s="250"/>
      <c r="C252" s="250"/>
      <c r="D252" s="250"/>
      <c r="E252" s="250"/>
      <c r="F252" s="250"/>
      <c r="G252" s="250"/>
      <c r="H252" s="250"/>
      <c r="I252" s="250"/>
      <c r="J252" s="250"/>
      <c r="K252" s="250"/>
      <c r="L252" s="250"/>
      <c r="M252" s="250"/>
      <c r="N252" s="250"/>
      <c r="O252" s="250"/>
      <c r="P252" s="250"/>
      <c r="Q252" s="250"/>
      <c r="R252" s="250"/>
      <c r="S252" s="250"/>
      <c r="T252" s="250"/>
      <c r="U252" s="250"/>
      <c r="V252" s="250"/>
      <c r="W252" s="250"/>
      <c r="X252" s="250"/>
      <c r="Y252" s="250"/>
      <c r="Z252" s="250"/>
    </row>
    <row r="253" spans="1:26" ht="15.75" customHeight="1" x14ac:dyDescent="0.25">
      <c r="A253" s="250"/>
      <c r="B253" s="250"/>
      <c r="C253" s="250"/>
      <c r="D253" s="250"/>
      <c r="E253" s="250"/>
      <c r="F253" s="250"/>
      <c r="G253" s="250"/>
      <c r="H253" s="250"/>
      <c r="I253" s="250"/>
      <c r="J253" s="250"/>
      <c r="K253" s="250"/>
      <c r="L253" s="250"/>
      <c r="M253" s="250"/>
      <c r="N253" s="250"/>
      <c r="O253" s="250"/>
      <c r="P253" s="250"/>
      <c r="Q253" s="250"/>
      <c r="R253" s="250"/>
      <c r="S253" s="250"/>
      <c r="T253" s="250"/>
      <c r="U253" s="250"/>
      <c r="V253" s="250"/>
      <c r="W253" s="250"/>
      <c r="X253" s="250"/>
      <c r="Y253" s="250"/>
      <c r="Z253" s="250"/>
    </row>
    <row r="254" spans="1:26" ht="15.75" customHeight="1" x14ac:dyDescent="0.25">
      <c r="A254" s="250"/>
      <c r="B254" s="250"/>
      <c r="C254" s="250"/>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row>
    <row r="255" spans="1:26" ht="15.75" customHeight="1" x14ac:dyDescent="0.25">
      <c r="A255" s="250"/>
      <c r="B255" s="250"/>
      <c r="C255" s="250"/>
      <c r="D255" s="250"/>
      <c r="E255" s="250"/>
      <c r="F255" s="250"/>
      <c r="G255" s="250"/>
      <c r="H255" s="250"/>
      <c r="I255" s="250"/>
      <c r="J255" s="250"/>
      <c r="K255" s="250"/>
      <c r="L255" s="250"/>
      <c r="M255" s="250"/>
      <c r="N255" s="250"/>
      <c r="O255" s="250"/>
      <c r="P255" s="250"/>
      <c r="Q255" s="250"/>
      <c r="R255" s="250"/>
      <c r="S255" s="250"/>
      <c r="T255" s="250"/>
      <c r="U255" s="250"/>
      <c r="V255" s="250"/>
      <c r="W255" s="250"/>
      <c r="X255" s="250"/>
      <c r="Y255" s="250"/>
      <c r="Z255" s="250"/>
    </row>
    <row r="256" spans="1:26" ht="15.75" customHeight="1" x14ac:dyDescent="0.25">
      <c r="A256" s="250"/>
      <c r="B256" s="250"/>
      <c r="C256" s="250"/>
      <c r="D256" s="250"/>
      <c r="E256" s="250"/>
      <c r="F256" s="250"/>
      <c r="G256" s="250"/>
      <c r="H256" s="250"/>
      <c r="I256" s="250"/>
      <c r="J256" s="250"/>
      <c r="K256" s="250"/>
      <c r="L256" s="250"/>
      <c r="M256" s="250"/>
      <c r="N256" s="250"/>
      <c r="O256" s="250"/>
      <c r="P256" s="250"/>
      <c r="Q256" s="250"/>
      <c r="R256" s="250"/>
      <c r="S256" s="250"/>
      <c r="T256" s="250"/>
      <c r="U256" s="250"/>
      <c r="V256" s="250"/>
      <c r="W256" s="250"/>
      <c r="X256" s="250"/>
      <c r="Y256" s="250"/>
      <c r="Z256" s="250"/>
    </row>
    <row r="257" spans="1:26" ht="15.75" customHeight="1" x14ac:dyDescent="0.25">
      <c r="A257" s="250"/>
      <c r="B257" s="250"/>
      <c r="C257" s="250"/>
      <c r="D257" s="250"/>
      <c r="E257" s="250"/>
      <c r="F257" s="250"/>
      <c r="G257" s="250"/>
      <c r="H257" s="250"/>
      <c r="I257" s="250"/>
      <c r="J257" s="250"/>
      <c r="K257" s="250"/>
      <c r="L257" s="250"/>
      <c r="M257" s="250"/>
      <c r="N257" s="250"/>
      <c r="O257" s="250"/>
      <c r="P257" s="250"/>
      <c r="Q257" s="250"/>
      <c r="R257" s="250"/>
      <c r="S257" s="250"/>
      <c r="T257" s="250"/>
      <c r="U257" s="250"/>
      <c r="V257" s="250"/>
      <c r="W257" s="250"/>
      <c r="X257" s="250"/>
      <c r="Y257" s="250"/>
      <c r="Z257" s="250"/>
    </row>
    <row r="258" spans="1:26" ht="15.75" customHeight="1" x14ac:dyDescent="0.25">
      <c r="A258" s="250"/>
      <c r="B258" s="250"/>
      <c r="C258" s="250"/>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row>
    <row r="259" spans="1:26" ht="15.75" customHeight="1" x14ac:dyDescent="0.25">
      <c r="A259" s="250"/>
      <c r="B259" s="250"/>
      <c r="C259" s="250"/>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50"/>
    </row>
    <row r="260" spans="1:26" ht="15.75" customHeight="1" x14ac:dyDescent="0.25">
      <c r="A260" s="250"/>
      <c r="B260" s="250"/>
      <c r="C260" s="250"/>
      <c r="D260" s="250"/>
      <c r="E260" s="250"/>
      <c r="F260" s="250"/>
      <c r="G260" s="250"/>
      <c r="H260" s="250"/>
      <c r="I260" s="250"/>
      <c r="J260" s="250"/>
      <c r="K260" s="250"/>
      <c r="L260" s="250"/>
      <c r="M260" s="250"/>
      <c r="N260" s="250"/>
      <c r="O260" s="250"/>
      <c r="P260" s="250"/>
      <c r="Q260" s="250"/>
      <c r="R260" s="250"/>
      <c r="S260" s="250"/>
      <c r="T260" s="250"/>
      <c r="U260" s="250"/>
      <c r="V260" s="250"/>
      <c r="W260" s="250"/>
      <c r="X260" s="250"/>
      <c r="Y260" s="250"/>
      <c r="Z260" s="250"/>
    </row>
    <row r="261" spans="1:26" ht="15.75" customHeight="1" x14ac:dyDescent="0.25">
      <c r="A261" s="250"/>
      <c r="B261" s="250"/>
      <c r="C261" s="250"/>
      <c r="D261" s="250"/>
      <c r="E261" s="250"/>
      <c r="F261" s="250"/>
      <c r="G261" s="250"/>
      <c r="H261" s="250"/>
      <c r="I261" s="250"/>
      <c r="J261" s="250"/>
      <c r="K261" s="250"/>
      <c r="L261" s="250"/>
      <c r="M261" s="250"/>
      <c r="N261" s="250"/>
      <c r="O261" s="250"/>
      <c r="P261" s="250"/>
      <c r="Q261" s="250"/>
      <c r="R261" s="250"/>
      <c r="S261" s="250"/>
      <c r="T261" s="250"/>
      <c r="U261" s="250"/>
      <c r="V261" s="250"/>
      <c r="W261" s="250"/>
      <c r="X261" s="250"/>
      <c r="Y261" s="250"/>
      <c r="Z261" s="250"/>
    </row>
    <row r="262" spans="1:26" ht="15.75" customHeight="1" x14ac:dyDescent="0.25">
      <c r="A262" s="250"/>
      <c r="B262" s="250"/>
      <c r="C262" s="250"/>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row>
    <row r="263" spans="1:26" ht="15.75" customHeight="1" x14ac:dyDescent="0.25">
      <c r="A263" s="250"/>
      <c r="B263" s="250"/>
      <c r="C263" s="250"/>
      <c r="D263" s="250"/>
      <c r="E263" s="250"/>
      <c r="F263" s="250"/>
      <c r="G263" s="250"/>
      <c r="H263" s="250"/>
      <c r="I263" s="250"/>
      <c r="J263" s="250"/>
      <c r="K263" s="250"/>
      <c r="L263" s="250"/>
      <c r="M263" s="250"/>
      <c r="N263" s="250"/>
      <c r="O263" s="250"/>
      <c r="P263" s="250"/>
      <c r="Q263" s="250"/>
      <c r="R263" s="250"/>
      <c r="S263" s="250"/>
      <c r="T263" s="250"/>
      <c r="U263" s="250"/>
      <c r="V263" s="250"/>
      <c r="W263" s="250"/>
      <c r="X263" s="250"/>
      <c r="Y263" s="250"/>
      <c r="Z263" s="250"/>
    </row>
    <row r="264" spans="1:26" ht="15.75" customHeight="1" x14ac:dyDescent="0.25">
      <c r="A264" s="250"/>
      <c r="B264" s="250"/>
      <c r="C264" s="250"/>
      <c r="D264" s="250"/>
      <c r="E264" s="250"/>
      <c r="F264" s="250"/>
      <c r="G264" s="250"/>
      <c r="H264" s="250"/>
      <c r="I264" s="250"/>
      <c r="J264" s="250"/>
      <c r="K264" s="250"/>
      <c r="L264" s="250"/>
      <c r="M264" s="250"/>
      <c r="N264" s="250"/>
      <c r="O264" s="250"/>
      <c r="P264" s="250"/>
      <c r="Q264" s="250"/>
      <c r="R264" s="250"/>
      <c r="S264" s="250"/>
      <c r="T264" s="250"/>
      <c r="U264" s="250"/>
      <c r="V264" s="250"/>
      <c r="W264" s="250"/>
      <c r="X264" s="250"/>
      <c r="Y264" s="250"/>
      <c r="Z264" s="250"/>
    </row>
    <row r="265" spans="1:26" ht="15.75" customHeight="1" x14ac:dyDescent="0.25">
      <c r="A265" s="250"/>
      <c r="B265" s="250"/>
      <c r="C265" s="250"/>
      <c r="D265" s="250"/>
      <c r="E265" s="250"/>
      <c r="F265" s="250"/>
      <c r="G265" s="250"/>
      <c r="H265" s="250"/>
      <c r="I265" s="250"/>
      <c r="J265" s="250"/>
      <c r="K265" s="250"/>
      <c r="L265" s="250"/>
      <c r="M265" s="250"/>
      <c r="N265" s="250"/>
      <c r="O265" s="250"/>
      <c r="P265" s="250"/>
      <c r="Q265" s="250"/>
      <c r="R265" s="250"/>
      <c r="S265" s="250"/>
      <c r="T265" s="250"/>
      <c r="U265" s="250"/>
      <c r="V265" s="250"/>
      <c r="W265" s="250"/>
      <c r="X265" s="250"/>
      <c r="Y265" s="250"/>
      <c r="Z265" s="250"/>
    </row>
    <row r="266" spans="1:26" ht="15.75" customHeight="1" x14ac:dyDescent="0.25">
      <c r="A266" s="250"/>
      <c r="B266" s="250"/>
      <c r="C266" s="250"/>
      <c r="D266" s="250"/>
      <c r="E266" s="250"/>
      <c r="F266" s="250"/>
      <c r="G266" s="250"/>
      <c r="H266" s="250"/>
      <c r="I266" s="250"/>
      <c r="J266" s="250"/>
      <c r="K266" s="250"/>
      <c r="L266" s="250"/>
      <c r="M266" s="250"/>
      <c r="N266" s="250"/>
      <c r="O266" s="250"/>
      <c r="P266" s="250"/>
      <c r="Q266" s="250"/>
      <c r="R266" s="250"/>
      <c r="S266" s="250"/>
      <c r="T266" s="250"/>
      <c r="U266" s="250"/>
      <c r="V266" s="250"/>
      <c r="W266" s="250"/>
      <c r="X266" s="250"/>
      <c r="Y266" s="250"/>
      <c r="Z266" s="250"/>
    </row>
    <row r="267" spans="1:26" ht="15.75" customHeight="1" x14ac:dyDescent="0.25">
      <c r="A267" s="250"/>
      <c r="B267" s="250"/>
      <c r="C267" s="250"/>
      <c r="D267" s="250"/>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250"/>
    </row>
    <row r="268" spans="1:26" ht="15.75" customHeight="1" x14ac:dyDescent="0.25">
      <c r="A268" s="250"/>
      <c r="B268" s="250"/>
      <c r="C268" s="250"/>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row>
    <row r="269" spans="1:26" ht="15.75" customHeight="1" x14ac:dyDescent="0.25">
      <c r="A269" s="250"/>
      <c r="B269" s="250"/>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row>
    <row r="270" spans="1:26" ht="15.75" customHeight="1" x14ac:dyDescent="0.25">
      <c r="A270" s="250"/>
      <c r="B270" s="250"/>
      <c r="C270" s="250"/>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row>
    <row r="271" spans="1:26" ht="15.75" customHeight="1" x14ac:dyDescent="0.25">
      <c r="A271" s="250"/>
      <c r="B271" s="250"/>
      <c r="C271" s="250"/>
      <c r="D271" s="250"/>
      <c r="E271" s="250"/>
      <c r="F271" s="250"/>
      <c r="G271" s="250"/>
      <c r="H271" s="250"/>
      <c r="I271" s="250"/>
      <c r="J271" s="250"/>
      <c r="K271" s="250"/>
      <c r="L271" s="250"/>
      <c r="M271" s="250"/>
      <c r="N271" s="250"/>
      <c r="O271" s="250"/>
      <c r="P271" s="250"/>
      <c r="Q271" s="250"/>
      <c r="R271" s="250"/>
      <c r="S271" s="250"/>
      <c r="T271" s="250"/>
      <c r="U271" s="250"/>
      <c r="V271" s="250"/>
      <c r="W271" s="250"/>
      <c r="X271" s="250"/>
      <c r="Y271" s="250"/>
      <c r="Z271" s="250"/>
    </row>
    <row r="272" spans="1:26" ht="15.75" customHeight="1" x14ac:dyDescent="0.25">
      <c r="A272" s="250"/>
      <c r="B272" s="250"/>
      <c r="C272" s="250"/>
      <c r="D272" s="250"/>
      <c r="E272" s="250"/>
      <c r="F272" s="250"/>
      <c r="G272" s="250"/>
      <c r="H272" s="250"/>
      <c r="I272" s="250"/>
      <c r="J272" s="250"/>
      <c r="K272" s="250"/>
      <c r="L272" s="250"/>
      <c r="M272" s="250"/>
      <c r="N272" s="250"/>
      <c r="O272" s="250"/>
      <c r="P272" s="250"/>
      <c r="Q272" s="250"/>
      <c r="R272" s="250"/>
      <c r="S272" s="250"/>
      <c r="T272" s="250"/>
      <c r="U272" s="250"/>
      <c r="V272" s="250"/>
      <c r="W272" s="250"/>
      <c r="X272" s="250"/>
      <c r="Y272" s="250"/>
      <c r="Z272" s="250"/>
    </row>
    <row r="273" spans="1:26" ht="15.75" customHeight="1" x14ac:dyDescent="0.25">
      <c r="A273" s="250"/>
      <c r="B273" s="250"/>
      <c r="C273" s="250"/>
      <c r="D273" s="250"/>
      <c r="E273" s="250"/>
      <c r="F273" s="250"/>
      <c r="G273" s="250"/>
      <c r="H273" s="250"/>
      <c r="I273" s="250"/>
      <c r="J273" s="250"/>
      <c r="K273" s="250"/>
      <c r="L273" s="250"/>
      <c r="M273" s="250"/>
      <c r="N273" s="250"/>
      <c r="O273" s="250"/>
      <c r="P273" s="250"/>
      <c r="Q273" s="250"/>
      <c r="R273" s="250"/>
      <c r="S273" s="250"/>
      <c r="T273" s="250"/>
      <c r="U273" s="250"/>
      <c r="V273" s="250"/>
      <c r="W273" s="250"/>
      <c r="X273" s="250"/>
      <c r="Y273" s="250"/>
      <c r="Z273" s="250"/>
    </row>
    <row r="274" spans="1:26" ht="15.75" customHeight="1" x14ac:dyDescent="0.25">
      <c r="A274" s="250"/>
      <c r="B274" s="250"/>
      <c r="C274" s="250"/>
      <c r="D274" s="250"/>
      <c r="E274" s="250"/>
      <c r="F274" s="250"/>
      <c r="G274" s="250"/>
      <c r="H274" s="250"/>
      <c r="I274" s="250"/>
      <c r="J274" s="250"/>
      <c r="K274" s="250"/>
      <c r="L274" s="250"/>
      <c r="M274" s="250"/>
      <c r="N274" s="250"/>
      <c r="O274" s="250"/>
      <c r="P274" s="250"/>
      <c r="Q274" s="250"/>
      <c r="R274" s="250"/>
      <c r="S274" s="250"/>
      <c r="T274" s="250"/>
      <c r="U274" s="250"/>
      <c r="V274" s="250"/>
      <c r="W274" s="250"/>
      <c r="X274" s="250"/>
      <c r="Y274" s="250"/>
      <c r="Z274" s="250"/>
    </row>
    <row r="275" spans="1:26" ht="15.75" customHeight="1" x14ac:dyDescent="0.25">
      <c r="A275" s="250"/>
      <c r="B275" s="250"/>
      <c r="C275" s="250"/>
      <c r="D275" s="250"/>
      <c r="E275" s="250"/>
      <c r="F275" s="250"/>
      <c r="G275" s="250"/>
      <c r="H275" s="250"/>
      <c r="I275" s="250"/>
      <c r="J275" s="250"/>
      <c r="K275" s="250"/>
      <c r="L275" s="250"/>
      <c r="M275" s="250"/>
      <c r="N275" s="250"/>
      <c r="O275" s="250"/>
      <c r="P275" s="250"/>
      <c r="Q275" s="250"/>
      <c r="R275" s="250"/>
      <c r="S275" s="250"/>
      <c r="T275" s="250"/>
      <c r="U275" s="250"/>
      <c r="V275" s="250"/>
      <c r="W275" s="250"/>
      <c r="X275" s="250"/>
      <c r="Y275" s="250"/>
      <c r="Z275" s="250"/>
    </row>
    <row r="276" spans="1:26" ht="15.75" customHeight="1" x14ac:dyDescent="0.25">
      <c r="A276" s="250"/>
      <c r="B276" s="250"/>
      <c r="C276" s="250"/>
      <c r="D276" s="250"/>
      <c r="E276" s="250"/>
      <c r="F276" s="250"/>
      <c r="G276" s="250"/>
      <c r="H276" s="250"/>
      <c r="I276" s="250"/>
      <c r="J276" s="250"/>
      <c r="K276" s="250"/>
      <c r="L276" s="250"/>
      <c r="M276" s="250"/>
      <c r="N276" s="250"/>
      <c r="O276" s="250"/>
      <c r="P276" s="250"/>
      <c r="Q276" s="250"/>
      <c r="R276" s="250"/>
      <c r="S276" s="250"/>
      <c r="T276" s="250"/>
      <c r="U276" s="250"/>
      <c r="V276" s="250"/>
      <c r="W276" s="250"/>
      <c r="X276" s="250"/>
      <c r="Y276" s="250"/>
      <c r="Z276" s="250"/>
    </row>
    <row r="277" spans="1:26" ht="15.75" customHeight="1" x14ac:dyDescent="0.25">
      <c r="A277" s="250"/>
      <c r="B277" s="250"/>
      <c r="C277" s="250"/>
      <c r="D277" s="250"/>
      <c r="E277" s="250"/>
      <c r="F277" s="250"/>
      <c r="G277" s="250"/>
      <c r="H277" s="250"/>
      <c r="I277" s="250"/>
      <c r="J277" s="250"/>
      <c r="K277" s="250"/>
      <c r="L277" s="250"/>
      <c r="M277" s="250"/>
      <c r="N277" s="250"/>
      <c r="O277" s="250"/>
      <c r="P277" s="250"/>
      <c r="Q277" s="250"/>
      <c r="R277" s="250"/>
      <c r="S277" s="250"/>
      <c r="T277" s="250"/>
      <c r="U277" s="250"/>
      <c r="V277" s="250"/>
      <c r="W277" s="250"/>
      <c r="X277" s="250"/>
      <c r="Y277" s="250"/>
      <c r="Z277" s="250"/>
    </row>
    <row r="278" spans="1:26" ht="15.75" customHeight="1" x14ac:dyDescent="0.25">
      <c r="A278" s="250"/>
      <c r="B278" s="250"/>
      <c r="C278" s="250"/>
      <c r="D278" s="250"/>
      <c r="E278" s="250"/>
      <c r="F278" s="250"/>
      <c r="G278" s="250"/>
      <c r="H278" s="250"/>
      <c r="I278" s="250"/>
      <c r="J278" s="250"/>
      <c r="K278" s="250"/>
      <c r="L278" s="250"/>
      <c r="M278" s="250"/>
      <c r="N278" s="250"/>
      <c r="O278" s="250"/>
      <c r="P278" s="250"/>
      <c r="Q278" s="250"/>
      <c r="R278" s="250"/>
      <c r="S278" s="250"/>
      <c r="T278" s="250"/>
      <c r="U278" s="250"/>
      <c r="V278" s="250"/>
      <c r="W278" s="250"/>
      <c r="X278" s="250"/>
      <c r="Y278" s="250"/>
      <c r="Z278" s="250"/>
    </row>
    <row r="279" spans="1:26" ht="15.75" customHeight="1" x14ac:dyDescent="0.25">
      <c r="A279" s="250"/>
      <c r="B279" s="250"/>
      <c r="C279" s="250"/>
      <c r="D279" s="250"/>
      <c r="E279" s="250"/>
      <c r="F279" s="250"/>
      <c r="G279" s="250"/>
      <c r="H279" s="250"/>
      <c r="I279" s="250"/>
      <c r="J279" s="250"/>
      <c r="K279" s="250"/>
      <c r="L279" s="250"/>
      <c r="M279" s="250"/>
      <c r="N279" s="250"/>
      <c r="O279" s="250"/>
      <c r="P279" s="250"/>
      <c r="Q279" s="250"/>
      <c r="R279" s="250"/>
      <c r="S279" s="250"/>
      <c r="T279" s="250"/>
      <c r="U279" s="250"/>
      <c r="V279" s="250"/>
      <c r="W279" s="250"/>
      <c r="X279" s="250"/>
      <c r="Y279" s="250"/>
      <c r="Z279" s="250"/>
    </row>
    <row r="280" spans="1:26" ht="15.75" customHeight="1" x14ac:dyDescent="0.25">
      <c r="A280" s="250"/>
      <c r="B280" s="250"/>
      <c r="C280" s="250"/>
      <c r="D280" s="250"/>
      <c r="E280" s="250"/>
      <c r="F280" s="250"/>
      <c r="G280" s="250"/>
      <c r="H280" s="250"/>
      <c r="I280" s="250"/>
      <c r="J280" s="250"/>
      <c r="K280" s="250"/>
      <c r="L280" s="250"/>
      <c r="M280" s="250"/>
      <c r="N280" s="250"/>
      <c r="O280" s="250"/>
      <c r="P280" s="250"/>
      <c r="Q280" s="250"/>
      <c r="R280" s="250"/>
      <c r="S280" s="250"/>
      <c r="T280" s="250"/>
      <c r="U280" s="250"/>
      <c r="V280" s="250"/>
      <c r="W280" s="250"/>
      <c r="X280" s="250"/>
      <c r="Y280" s="250"/>
      <c r="Z280" s="250"/>
    </row>
    <row r="281" spans="1:26" ht="15.75" customHeight="1" x14ac:dyDescent="0.25">
      <c r="A281" s="250"/>
      <c r="B281" s="250"/>
      <c r="C281" s="250"/>
      <c r="D281" s="250"/>
      <c r="E281" s="250"/>
      <c r="F281" s="250"/>
      <c r="G281" s="250"/>
      <c r="H281" s="250"/>
      <c r="I281" s="250"/>
      <c r="J281" s="250"/>
      <c r="K281" s="250"/>
      <c r="L281" s="250"/>
      <c r="M281" s="250"/>
      <c r="N281" s="250"/>
      <c r="O281" s="250"/>
      <c r="P281" s="250"/>
      <c r="Q281" s="250"/>
      <c r="R281" s="250"/>
      <c r="S281" s="250"/>
      <c r="T281" s="250"/>
      <c r="U281" s="250"/>
      <c r="V281" s="250"/>
      <c r="W281" s="250"/>
      <c r="X281" s="250"/>
      <c r="Y281" s="250"/>
      <c r="Z281" s="250"/>
    </row>
    <row r="282" spans="1:26" ht="15.75" customHeight="1" x14ac:dyDescent="0.25">
      <c r="A282" s="250"/>
      <c r="B282" s="250"/>
      <c r="C282" s="250"/>
      <c r="D282" s="250"/>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row>
    <row r="283" spans="1:26" ht="15.75" customHeight="1" x14ac:dyDescent="0.25">
      <c r="A283" s="250"/>
      <c r="B283" s="250"/>
      <c r="C283" s="250"/>
      <c r="D283" s="250"/>
      <c r="E283" s="250"/>
      <c r="F283" s="250"/>
      <c r="G283" s="250"/>
      <c r="H283" s="250"/>
      <c r="I283" s="250"/>
      <c r="J283" s="250"/>
      <c r="K283" s="250"/>
      <c r="L283" s="250"/>
      <c r="M283" s="250"/>
      <c r="N283" s="250"/>
      <c r="O283" s="250"/>
      <c r="P283" s="250"/>
      <c r="Q283" s="250"/>
      <c r="R283" s="250"/>
      <c r="S283" s="250"/>
      <c r="T283" s="250"/>
      <c r="U283" s="250"/>
      <c r="V283" s="250"/>
      <c r="W283" s="250"/>
      <c r="X283" s="250"/>
      <c r="Y283" s="250"/>
      <c r="Z283" s="250"/>
    </row>
    <row r="284" spans="1:26" ht="15.75" customHeight="1" x14ac:dyDescent="0.25">
      <c r="A284" s="250"/>
      <c r="B284" s="250"/>
      <c r="C284" s="250"/>
      <c r="D284" s="250"/>
      <c r="E284" s="250"/>
      <c r="F284" s="250"/>
      <c r="G284" s="250"/>
      <c r="H284" s="250"/>
      <c r="I284" s="250"/>
      <c r="J284" s="250"/>
      <c r="K284" s="250"/>
      <c r="L284" s="250"/>
      <c r="M284" s="250"/>
      <c r="N284" s="250"/>
      <c r="O284" s="250"/>
      <c r="P284" s="250"/>
      <c r="Q284" s="250"/>
      <c r="R284" s="250"/>
      <c r="S284" s="250"/>
      <c r="T284" s="250"/>
      <c r="U284" s="250"/>
      <c r="V284" s="250"/>
      <c r="W284" s="250"/>
      <c r="X284" s="250"/>
      <c r="Y284" s="250"/>
      <c r="Z284" s="250"/>
    </row>
    <row r="285" spans="1:26" ht="15.75" customHeight="1" x14ac:dyDescent="0.25">
      <c r="A285" s="250"/>
      <c r="B285" s="250"/>
      <c r="C285" s="250"/>
      <c r="D285" s="250"/>
      <c r="E285" s="250"/>
      <c r="F285" s="250"/>
      <c r="G285" s="250"/>
      <c r="H285" s="250"/>
      <c r="I285" s="250"/>
      <c r="J285" s="250"/>
      <c r="K285" s="250"/>
      <c r="L285" s="250"/>
      <c r="M285" s="250"/>
      <c r="N285" s="250"/>
      <c r="O285" s="250"/>
      <c r="P285" s="250"/>
      <c r="Q285" s="250"/>
      <c r="R285" s="250"/>
      <c r="S285" s="250"/>
      <c r="T285" s="250"/>
      <c r="U285" s="250"/>
      <c r="V285" s="250"/>
      <c r="W285" s="250"/>
      <c r="X285" s="250"/>
      <c r="Y285" s="250"/>
      <c r="Z285" s="250"/>
    </row>
    <row r="286" spans="1:26" ht="15.75" customHeight="1" x14ac:dyDescent="0.25">
      <c r="A286" s="250"/>
      <c r="B286" s="250"/>
      <c r="C286" s="250"/>
      <c r="D286" s="250"/>
      <c r="E286" s="250"/>
      <c r="F286" s="250"/>
      <c r="G286" s="250"/>
      <c r="H286" s="250"/>
      <c r="I286" s="250"/>
      <c r="J286" s="250"/>
      <c r="K286" s="250"/>
      <c r="L286" s="250"/>
      <c r="M286" s="250"/>
      <c r="N286" s="250"/>
      <c r="O286" s="250"/>
      <c r="P286" s="250"/>
      <c r="Q286" s="250"/>
      <c r="R286" s="250"/>
      <c r="S286" s="250"/>
      <c r="T286" s="250"/>
      <c r="U286" s="250"/>
      <c r="V286" s="250"/>
      <c r="W286" s="250"/>
      <c r="X286" s="250"/>
      <c r="Y286" s="250"/>
      <c r="Z286" s="250"/>
    </row>
    <row r="287" spans="1:26" ht="15.75" customHeight="1" x14ac:dyDescent="0.25">
      <c r="A287" s="250"/>
      <c r="B287" s="250"/>
      <c r="C287" s="250"/>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row>
    <row r="288" spans="1:26" ht="15.75" customHeight="1" x14ac:dyDescent="0.25">
      <c r="A288" s="250"/>
      <c r="B288" s="250"/>
      <c r="C288" s="250"/>
      <c r="D288" s="250"/>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row>
    <row r="289" spans="1:26" ht="15.75" customHeight="1" x14ac:dyDescent="0.25">
      <c r="A289" s="250"/>
      <c r="B289" s="250"/>
      <c r="C289" s="250"/>
      <c r="D289" s="250"/>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row>
    <row r="290" spans="1:26" ht="15.75" customHeight="1" x14ac:dyDescent="0.25">
      <c r="A290" s="250"/>
      <c r="B290" s="250"/>
      <c r="C290" s="250"/>
      <c r="D290" s="250"/>
      <c r="E290" s="250"/>
      <c r="F290" s="250"/>
      <c r="G290" s="250"/>
      <c r="H290" s="250"/>
      <c r="I290" s="250"/>
      <c r="J290" s="250"/>
      <c r="K290" s="250"/>
      <c r="L290" s="250"/>
      <c r="M290" s="250"/>
      <c r="N290" s="250"/>
      <c r="O290" s="250"/>
      <c r="P290" s="250"/>
      <c r="Q290" s="250"/>
      <c r="R290" s="250"/>
      <c r="S290" s="250"/>
      <c r="T290" s="250"/>
      <c r="U290" s="250"/>
      <c r="V290" s="250"/>
      <c r="W290" s="250"/>
      <c r="X290" s="250"/>
      <c r="Y290" s="250"/>
      <c r="Z290" s="250"/>
    </row>
    <row r="291" spans="1:26" ht="15.75" customHeight="1" x14ac:dyDescent="0.25">
      <c r="A291" s="250"/>
      <c r="B291" s="250"/>
      <c r="C291" s="250"/>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row>
    <row r="292" spans="1:26" ht="15.75" customHeight="1" x14ac:dyDescent="0.25">
      <c r="A292" s="250"/>
      <c r="B292" s="250"/>
      <c r="C292" s="250"/>
      <c r="D292" s="250"/>
      <c r="E292" s="250"/>
      <c r="F292" s="250"/>
      <c r="G292" s="250"/>
      <c r="H292" s="250"/>
      <c r="I292" s="250"/>
      <c r="J292" s="250"/>
      <c r="K292" s="250"/>
      <c r="L292" s="250"/>
      <c r="M292" s="250"/>
      <c r="N292" s="250"/>
      <c r="O292" s="250"/>
      <c r="P292" s="250"/>
      <c r="Q292" s="250"/>
      <c r="R292" s="250"/>
      <c r="S292" s="250"/>
      <c r="T292" s="250"/>
      <c r="U292" s="250"/>
      <c r="V292" s="250"/>
      <c r="W292" s="250"/>
      <c r="X292" s="250"/>
      <c r="Y292" s="250"/>
      <c r="Z292" s="250"/>
    </row>
    <row r="293" spans="1:26" ht="15.75" customHeight="1" x14ac:dyDescent="0.25">
      <c r="A293" s="250"/>
      <c r="B293" s="250"/>
      <c r="C293" s="250"/>
      <c r="D293" s="250"/>
      <c r="E293" s="250"/>
      <c r="F293" s="250"/>
      <c r="G293" s="250"/>
      <c r="H293" s="250"/>
      <c r="I293" s="250"/>
      <c r="J293" s="250"/>
      <c r="K293" s="250"/>
      <c r="L293" s="250"/>
      <c r="M293" s="250"/>
      <c r="N293" s="250"/>
      <c r="O293" s="250"/>
      <c r="P293" s="250"/>
      <c r="Q293" s="250"/>
      <c r="R293" s="250"/>
      <c r="S293" s="250"/>
      <c r="T293" s="250"/>
      <c r="U293" s="250"/>
      <c r="V293" s="250"/>
      <c r="W293" s="250"/>
      <c r="X293" s="250"/>
      <c r="Y293" s="250"/>
      <c r="Z293" s="250"/>
    </row>
    <row r="294" spans="1:26" ht="15.75" customHeight="1" x14ac:dyDescent="0.25">
      <c r="A294" s="250"/>
      <c r="B294" s="250"/>
      <c r="C294" s="250"/>
      <c r="D294" s="250"/>
      <c r="E294" s="250"/>
      <c r="F294" s="250"/>
      <c r="G294" s="250"/>
      <c r="H294" s="250"/>
      <c r="I294" s="250"/>
      <c r="J294" s="250"/>
      <c r="K294" s="250"/>
      <c r="L294" s="250"/>
      <c r="M294" s="250"/>
      <c r="N294" s="250"/>
      <c r="O294" s="250"/>
      <c r="P294" s="250"/>
      <c r="Q294" s="250"/>
      <c r="R294" s="250"/>
      <c r="S294" s="250"/>
      <c r="T294" s="250"/>
      <c r="U294" s="250"/>
      <c r="V294" s="250"/>
      <c r="W294" s="250"/>
      <c r="X294" s="250"/>
      <c r="Y294" s="250"/>
      <c r="Z294" s="250"/>
    </row>
    <row r="295" spans="1:26" ht="15.75" customHeight="1" x14ac:dyDescent="0.25">
      <c r="A295" s="250"/>
      <c r="B295" s="250"/>
      <c r="C295" s="250"/>
      <c r="D295" s="250"/>
      <c r="E295" s="250"/>
      <c r="F295" s="250"/>
      <c r="G295" s="250"/>
      <c r="H295" s="250"/>
      <c r="I295" s="250"/>
      <c r="J295" s="250"/>
      <c r="K295" s="250"/>
      <c r="L295" s="250"/>
      <c r="M295" s="250"/>
      <c r="N295" s="250"/>
      <c r="O295" s="250"/>
      <c r="P295" s="250"/>
      <c r="Q295" s="250"/>
      <c r="R295" s="250"/>
      <c r="S295" s="250"/>
      <c r="T295" s="250"/>
      <c r="U295" s="250"/>
      <c r="V295" s="250"/>
      <c r="W295" s="250"/>
      <c r="X295" s="250"/>
      <c r="Y295" s="250"/>
      <c r="Z295" s="250"/>
    </row>
    <row r="296" spans="1:26" ht="15.75" customHeight="1" x14ac:dyDescent="0.25">
      <c r="A296" s="250"/>
      <c r="B296" s="250"/>
      <c r="C296" s="250"/>
      <c r="D296" s="250"/>
      <c r="E296" s="250"/>
      <c r="F296" s="250"/>
      <c r="G296" s="250"/>
      <c r="H296" s="250"/>
      <c r="I296" s="250"/>
      <c r="J296" s="250"/>
      <c r="K296" s="250"/>
      <c r="L296" s="250"/>
      <c r="M296" s="250"/>
      <c r="N296" s="250"/>
      <c r="O296" s="250"/>
      <c r="P296" s="250"/>
      <c r="Q296" s="250"/>
      <c r="R296" s="250"/>
      <c r="S296" s="250"/>
      <c r="T296" s="250"/>
      <c r="U296" s="250"/>
      <c r="V296" s="250"/>
      <c r="W296" s="250"/>
      <c r="X296" s="250"/>
      <c r="Y296" s="250"/>
      <c r="Z296" s="250"/>
    </row>
    <row r="297" spans="1:26" ht="15.75" customHeight="1" x14ac:dyDescent="0.25">
      <c r="A297" s="250"/>
      <c r="B297" s="250"/>
      <c r="C297" s="250"/>
      <c r="D297" s="250"/>
      <c r="E297" s="250"/>
      <c r="F297" s="250"/>
      <c r="G297" s="250"/>
      <c r="H297" s="250"/>
      <c r="I297" s="250"/>
      <c r="J297" s="250"/>
      <c r="K297" s="250"/>
      <c r="L297" s="250"/>
      <c r="M297" s="250"/>
      <c r="N297" s="250"/>
      <c r="O297" s="250"/>
      <c r="P297" s="250"/>
      <c r="Q297" s="250"/>
      <c r="R297" s="250"/>
      <c r="S297" s="250"/>
      <c r="T297" s="250"/>
      <c r="U297" s="250"/>
      <c r="V297" s="250"/>
      <c r="W297" s="250"/>
      <c r="X297" s="250"/>
      <c r="Y297" s="250"/>
      <c r="Z297" s="250"/>
    </row>
    <row r="298" spans="1:26" ht="15.75" customHeight="1" x14ac:dyDescent="0.25">
      <c r="A298" s="250"/>
      <c r="B298" s="250"/>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row>
    <row r="299" spans="1:26" ht="15.75" customHeight="1" x14ac:dyDescent="0.25">
      <c r="A299" s="250"/>
      <c r="B299" s="250"/>
      <c r="C299" s="250"/>
      <c r="D299" s="250"/>
      <c r="E299" s="250"/>
      <c r="F299" s="250"/>
      <c r="G299" s="250"/>
      <c r="H299" s="250"/>
      <c r="I299" s="250"/>
      <c r="J299" s="250"/>
      <c r="K299" s="250"/>
      <c r="L299" s="250"/>
      <c r="M299" s="250"/>
      <c r="N299" s="250"/>
      <c r="O299" s="250"/>
      <c r="P299" s="250"/>
      <c r="Q299" s="250"/>
      <c r="R299" s="250"/>
      <c r="S299" s="250"/>
      <c r="T299" s="250"/>
      <c r="U299" s="250"/>
      <c r="V299" s="250"/>
      <c r="W299" s="250"/>
      <c r="X299" s="250"/>
      <c r="Y299" s="250"/>
      <c r="Z299" s="250"/>
    </row>
    <row r="300" spans="1:26" ht="15.75" customHeight="1" x14ac:dyDescent="0.25">
      <c r="A300" s="250"/>
      <c r="B300" s="250"/>
      <c r="C300" s="250"/>
      <c r="D300" s="250"/>
      <c r="E300" s="250"/>
      <c r="F300" s="250"/>
      <c r="G300" s="250"/>
      <c r="H300" s="250"/>
      <c r="I300" s="250"/>
      <c r="J300" s="250"/>
      <c r="K300" s="250"/>
      <c r="L300" s="250"/>
      <c r="M300" s="250"/>
      <c r="N300" s="250"/>
      <c r="O300" s="250"/>
      <c r="P300" s="250"/>
      <c r="Q300" s="250"/>
      <c r="R300" s="250"/>
      <c r="S300" s="250"/>
      <c r="T300" s="250"/>
      <c r="U300" s="250"/>
      <c r="V300" s="250"/>
      <c r="W300" s="250"/>
      <c r="X300" s="250"/>
      <c r="Y300" s="250"/>
      <c r="Z300" s="250"/>
    </row>
    <row r="301" spans="1:26" ht="15.75" customHeight="1" x14ac:dyDescent="0.25">
      <c r="A301" s="250"/>
      <c r="B301" s="250"/>
      <c r="C301" s="250"/>
      <c r="D301" s="250"/>
      <c r="E301" s="250"/>
      <c r="F301" s="250"/>
      <c r="G301" s="250"/>
      <c r="H301" s="250"/>
      <c r="I301" s="250"/>
      <c r="J301" s="250"/>
      <c r="K301" s="250"/>
      <c r="L301" s="250"/>
      <c r="M301" s="250"/>
      <c r="N301" s="250"/>
      <c r="O301" s="250"/>
      <c r="P301" s="250"/>
      <c r="Q301" s="250"/>
      <c r="R301" s="250"/>
      <c r="S301" s="250"/>
      <c r="T301" s="250"/>
      <c r="U301" s="250"/>
      <c r="V301" s="250"/>
      <c r="W301" s="250"/>
      <c r="X301" s="250"/>
      <c r="Y301" s="250"/>
      <c r="Z301" s="250"/>
    </row>
    <row r="302" spans="1:26" ht="15.75" customHeight="1" x14ac:dyDescent="0.25">
      <c r="A302" s="250"/>
      <c r="B302" s="250"/>
      <c r="C302" s="250"/>
      <c r="D302" s="250"/>
      <c r="E302" s="250"/>
      <c r="F302" s="250"/>
      <c r="G302" s="250"/>
      <c r="H302" s="250"/>
      <c r="I302" s="250"/>
      <c r="J302" s="250"/>
      <c r="K302" s="250"/>
      <c r="L302" s="250"/>
      <c r="M302" s="250"/>
      <c r="N302" s="250"/>
      <c r="O302" s="250"/>
      <c r="P302" s="250"/>
      <c r="Q302" s="250"/>
      <c r="R302" s="250"/>
      <c r="S302" s="250"/>
      <c r="T302" s="250"/>
      <c r="U302" s="250"/>
      <c r="V302" s="250"/>
      <c r="W302" s="250"/>
      <c r="X302" s="250"/>
      <c r="Y302" s="250"/>
      <c r="Z302" s="250"/>
    </row>
    <row r="303" spans="1:26" ht="15.75" customHeight="1" x14ac:dyDescent="0.25">
      <c r="A303" s="250"/>
      <c r="B303" s="250"/>
      <c r="C303" s="250"/>
      <c r="D303" s="250"/>
      <c r="E303" s="250"/>
      <c r="F303" s="250"/>
      <c r="G303" s="250"/>
      <c r="H303" s="250"/>
      <c r="I303" s="250"/>
      <c r="J303" s="250"/>
      <c r="K303" s="250"/>
      <c r="L303" s="250"/>
      <c r="M303" s="250"/>
      <c r="N303" s="250"/>
      <c r="O303" s="250"/>
      <c r="P303" s="250"/>
      <c r="Q303" s="250"/>
      <c r="R303" s="250"/>
      <c r="S303" s="250"/>
      <c r="T303" s="250"/>
      <c r="U303" s="250"/>
      <c r="V303" s="250"/>
      <c r="W303" s="250"/>
      <c r="X303" s="250"/>
      <c r="Y303" s="250"/>
      <c r="Z303" s="250"/>
    </row>
    <row r="304" spans="1:26" ht="15.75" customHeight="1" x14ac:dyDescent="0.25">
      <c r="A304" s="250"/>
      <c r="B304" s="250"/>
      <c r="C304" s="250"/>
      <c r="D304" s="250"/>
      <c r="E304" s="250"/>
      <c r="F304" s="250"/>
      <c r="G304" s="250"/>
      <c r="H304" s="250"/>
      <c r="I304" s="250"/>
      <c r="J304" s="250"/>
      <c r="K304" s="250"/>
      <c r="L304" s="250"/>
      <c r="M304" s="250"/>
      <c r="N304" s="250"/>
      <c r="O304" s="250"/>
      <c r="P304" s="250"/>
      <c r="Q304" s="250"/>
      <c r="R304" s="250"/>
      <c r="S304" s="250"/>
      <c r="T304" s="250"/>
      <c r="U304" s="250"/>
      <c r="V304" s="250"/>
      <c r="W304" s="250"/>
      <c r="X304" s="250"/>
      <c r="Y304" s="250"/>
      <c r="Z304" s="250"/>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view="pageBreakPreview" zoomScale="60" zoomScaleNormal="100" workbookViewId="0">
      <pane xSplit="1" ySplit="6" topLeftCell="B7" activePane="bottomRight" state="frozen"/>
      <selection activeCell="F47" sqref="F52"/>
      <selection pane="topRight" activeCell="F47" sqref="F52"/>
      <selection pane="bottomLeft" activeCell="F47" sqref="F52"/>
      <selection pane="bottomRight" activeCell="F47" sqref="F52"/>
    </sheetView>
  </sheetViews>
  <sheetFormatPr baseColWidth="10" defaultColWidth="14.42578125" defaultRowHeight="15" customHeight="1" x14ac:dyDescent="0.25"/>
  <cols>
    <col min="1" max="1" width="5.140625" customWidth="1"/>
    <col min="2" max="2" width="37" customWidth="1"/>
    <col min="3" max="3" width="27.85546875" customWidth="1"/>
    <col min="4" max="4" width="7.42578125" customWidth="1"/>
    <col min="5" max="5" width="29.140625" customWidth="1"/>
    <col min="6" max="6" width="9.28515625" customWidth="1"/>
    <col min="7" max="7" width="34.7109375" customWidth="1"/>
    <col min="8" max="8" width="16.28515625" customWidth="1"/>
    <col min="9" max="9" width="27.85546875" customWidth="1"/>
    <col min="10" max="10" width="28.5703125" customWidth="1"/>
    <col min="11" max="26" width="11.42578125" customWidth="1"/>
  </cols>
  <sheetData>
    <row r="1" spans="1:26" x14ac:dyDescent="0.25">
      <c r="A1" s="15"/>
      <c r="B1" s="341"/>
      <c r="C1" s="391" t="s">
        <v>758</v>
      </c>
      <c r="D1" s="392"/>
      <c r="E1" s="392"/>
      <c r="F1" s="393"/>
      <c r="G1" s="16" t="str">
        <f>Contexto!G1</f>
        <v>Código: GMC-PR-02-FR-01</v>
      </c>
      <c r="H1" s="15"/>
      <c r="I1" s="2"/>
      <c r="J1" s="17"/>
      <c r="K1" s="2"/>
      <c r="L1" s="2"/>
      <c r="M1" s="2"/>
      <c r="N1" s="2"/>
      <c r="O1" s="2"/>
      <c r="P1" s="2"/>
      <c r="Q1" s="2"/>
      <c r="R1" s="2"/>
      <c r="S1" s="2"/>
      <c r="T1" s="2"/>
      <c r="U1" s="2"/>
      <c r="V1" s="2"/>
      <c r="W1" s="2"/>
      <c r="X1" s="2"/>
      <c r="Y1" s="2"/>
      <c r="Z1" s="2"/>
    </row>
    <row r="2" spans="1:26" x14ac:dyDescent="0.25">
      <c r="A2" s="15"/>
      <c r="B2" s="342"/>
      <c r="C2" s="391"/>
      <c r="D2" s="392"/>
      <c r="E2" s="392"/>
      <c r="F2" s="393"/>
      <c r="G2" s="16" t="str">
        <f>Contexto!G2</f>
        <v>Versión: 04</v>
      </c>
      <c r="H2" s="15"/>
      <c r="I2" s="2"/>
      <c r="J2" s="17"/>
      <c r="K2" s="2"/>
      <c r="L2" s="2"/>
      <c r="M2" s="2"/>
      <c r="N2" s="2"/>
      <c r="O2" s="2"/>
      <c r="P2" s="2"/>
      <c r="Q2" s="2"/>
      <c r="R2" s="2"/>
      <c r="S2" s="2"/>
      <c r="T2" s="2"/>
      <c r="U2" s="2"/>
      <c r="V2" s="2"/>
      <c r="W2" s="2"/>
      <c r="X2" s="2"/>
      <c r="Y2" s="2"/>
      <c r="Z2" s="2"/>
    </row>
    <row r="3" spans="1:26" x14ac:dyDescent="0.25">
      <c r="A3" s="15"/>
      <c r="B3" s="343"/>
      <c r="C3" s="391" t="s">
        <v>759</v>
      </c>
      <c r="D3" s="392"/>
      <c r="E3" s="392"/>
      <c r="F3" s="393"/>
      <c r="G3" s="16" t="str">
        <f>Contexto!G3</f>
        <v>Fecha: 15/08/2025</v>
      </c>
      <c r="H3" s="15"/>
      <c r="I3" s="2"/>
      <c r="J3" s="17"/>
      <c r="K3" s="2"/>
      <c r="L3" s="2"/>
      <c r="M3" s="2"/>
      <c r="N3" s="2"/>
      <c r="O3" s="2"/>
      <c r="P3" s="2"/>
      <c r="Q3" s="2"/>
      <c r="R3" s="2"/>
      <c r="S3" s="2"/>
      <c r="T3" s="2"/>
      <c r="U3" s="2"/>
      <c r="V3" s="2"/>
      <c r="W3" s="2"/>
      <c r="X3" s="2"/>
      <c r="Y3" s="2"/>
      <c r="Z3" s="2"/>
    </row>
    <row r="4" spans="1:26" x14ac:dyDescent="0.25">
      <c r="A4" s="15"/>
      <c r="B4" s="344"/>
      <c r="C4" s="391"/>
      <c r="D4" s="392"/>
      <c r="E4" s="392"/>
      <c r="F4" s="393"/>
      <c r="G4" s="16" t="s">
        <v>789</v>
      </c>
      <c r="H4" s="15"/>
      <c r="I4" s="2"/>
      <c r="J4" s="17"/>
      <c r="K4" s="2"/>
      <c r="L4" s="2"/>
      <c r="M4" s="2"/>
      <c r="N4" s="2"/>
      <c r="O4" s="2"/>
      <c r="P4" s="2"/>
      <c r="Q4" s="2"/>
      <c r="R4" s="2"/>
      <c r="S4" s="2"/>
      <c r="T4" s="2"/>
      <c r="U4" s="2"/>
      <c r="V4" s="2"/>
      <c r="W4" s="2"/>
      <c r="X4" s="2"/>
      <c r="Y4" s="2"/>
      <c r="Z4" s="2"/>
    </row>
    <row r="5" spans="1:26" x14ac:dyDescent="0.25">
      <c r="A5" s="15"/>
      <c r="B5" s="18"/>
      <c r="G5" s="2"/>
      <c r="H5" s="15"/>
      <c r="I5" s="2"/>
      <c r="J5" s="17"/>
      <c r="K5" s="2"/>
      <c r="L5" s="2"/>
      <c r="M5" s="2"/>
      <c r="N5" s="2"/>
      <c r="O5" s="2"/>
      <c r="P5" s="2"/>
      <c r="Q5" s="2"/>
      <c r="R5" s="2"/>
      <c r="S5" s="2"/>
      <c r="T5" s="2"/>
      <c r="U5" s="2"/>
      <c r="V5" s="2"/>
      <c r="W5" s="2"/>
      <c r="X5" s="2"/>
      <c r="Y5" s="2"/>
      <c r="Z5" s="2"/>
    </row>
    <row r="6" spans="1:26" ht="20.25" customHeight="1" x14ac:dyDescent="0.25">
      <c r="A6" s="15"/>
      <c r="B6" s="378" t="s">
        <v>33</v>
      </c>
      <c r="C6" s="356"/>
      <c r="D6" s="356"/>
      <c r="E6" s="356"/>
      <c r="F6" s="356"/>
      <c r="G6" s="357"/>
      <c r="H6" s="15"/>
      <c r="I6" s="2"/>
      <c r="J6" s="17"/>
      <c r="K6" s="2"/>
      <c r="L6" s="2"/>
      <c r="M6" s="2"/>
      <c r="N6" s="2"/>
      <c r="O6" s="2"/>
      <c r="P6" s="2"/>
      <c r="Q6" s="2"/>
      <c r="R6" s="2"/>
      <c r="S6" s="2"/>
      <c r="T6" s="2"/>
      <c r="U6" s="2"/>
      <c r="V6" s="2"/>
      <c r="W6" s="2"/>
      <c r="X6" s="2"/>
      <c r="Y6" s="2"/>
      <c r="Z6" s="2"/>
    </row>
    <row r="7" spans="1:26" ht="20.25" customHeight="1" x14ac:dyDescent="0.25">
      <c r="A7" s="15"/>
      <c r="B7" s="388" t="s">
        <v>34</v>
      </c>
      <c r="C7" s="356"/>
      <c r="D7" s="356"/>
      <c r="E7" s="356"/>
      <c r="F7" s="356"/>
      <c r="G7" s="357"/>
      <c r="H7" s="15"/>
      <c r="I7" s="2"/>
      <c r="J7" s="17"/>
      <c r="K7" s="2"/>
      <c r="L7" s="2"/>
      <c r="M7" s="2"/>
      <c r="N7" s="2"/>
      <c r="O7" s="2"/>
      <c r="P7" s="2"/>
      <c r="Q7" s="2"/>
      <c r="R7" s="2"/>
      <c r="S7" s="2"/>
      <c r="T7" s="2"/>
      <c r="U7" s="2"/>
      <c r="V7" s="2"/>
      <c r="W7" s="2"/>
      <c r="X7" s="2"/>
      <c r="Y7" s="2"/>
      <c r="Z7" s="2"/>
    </row>
    <row r="8" spans="1:26" x14ac:dyDescent="0.25">
      <c r="A8" s="15"/>
      <c r="B8" s="374" t="s">
        <v>35</v>
      </c>
      <c r="C8" s="375"/>
      <c r="D8" s="375"/>
      <c r="E8" s="375"/>
      <c r="F8" s="375"/>
      <c r="G8" s="375"/>
      <c r="H8" s="15"/>
      <c r="I8" s="2"/>
      <c r="J8" s="17"/>
      <c r="K8" s="2"/>
      <c r="L8" s="2"/>
      <c r="M8" s="2"/>
      <c r="N8" s="2"/>
      <c r="O8" s="2"/>
      <c r="P8" s="2"/>
      <c r="Q8" s="2"/>
      <c r="R8" s="2"/>
      <c r="S8" s="2"/>
      <c r="T8" s="2"/>
      <c r="U8" s="2"/>
      <c r="V8" s="2"/>
      <c r="W8" s="2"/>
      <c r="X8" s="2"/>
      <c r="Y8" s="2"/>
      <c r="Z8" s="2"/>
    </row>
    <row r="9" spans="1:26" x14ac:dyDescent="0.25">
      <c r="A9" s="15"/>
      <c r="B9" s="18"/>
      <c r="C9" s="19" t="s">
        <v>36</v>
      </c>
      <c r="D9" s="2"/>
      <c r="E9" s="2"/>
      <c r="F9" s="2"/>
      <c r="G9" s="2"/>
      <c r="H9" s="15"/>
      <c r="I9" s="2"/>
      <c r="J9" s="17"/>
      <c r="K9" s="2"/>
      <c r="L9" s="2"/>
      <c r="M9" s="2"/>
      <c r="N9" s="2"/>
      <c r="O9" s="2"/>
      <c r="P9" s="2"/>
      <c r="Q9" s="2"/>
      <c r="R9" s="2"/>
      <c r="S9" s="2"/>
      <c r="T9" s="2"/>
      <c r="U9" s="2"/>
      <c r="V9" s="2"/>
      <c r="W9" s="2"/>
      <c r="X9" s="2"/>
      <c r="Y9" s="2"/>
      <c r="Z9" s="2"/>
    </row>
    <row r="10" spans="1:26" ht="30" x14ac:dyDescent="0.25">
      <c r="A10" s="15"/>
      <c r="B10" s="20" t="s">
        <v>37</v>
      </c>
      <c r="C10" s="379" t="s">
        <v>38</v>
      </c>
      <c r="D10" s="380"/>
      <c r="E10" s="380"/>
      <c r="F10" s="380"/>
      <c r="G10" s="381"/>
      <c r="H10" s="15" t="s">
        <v>39</v>
      </c>
      <c r="I10" s="2"/>
      <c r="J10" s="17"/>
      <c r="K10" s="2"/>
      <c r="L10" s="2"/>
      <c r="M10" s="2"/>
      <c r="N10" s="2"/>
      <c r="O10" s="2"/>
      <c r="P10" s="2"/>
      <c r="Q10" s="2"/>
      <c r="R10" s="2"/>
      <c r="S10" s="2"/>
      <c r="T10" s="2"/>
      <c r="U10" s="2"/>
      <c r="V10" s="2"/>
      <c r="W10" s="2"/>
      <c r="X10" s="2"/>
      <c r="Y10" s="2"/>
      <c r="Z10" s="2"/>
    </row>
    <row r="11" spans="1:26" x14ac:dyDescent="0.25">
      <c r="A11" s="15"/>
      <c r="B11" s="18"/>
      <c r="C11" s="18"/>
      <c r="D11" s="18"/>
      <c r="E11" s="18"/>
      <c r="F11" s="18"/>
      <c r="G11" s="21" t="s">
        <v>40</v>
      </c>
      <c r="H11" s="15"/>
      <c r="I11" s="2"/>
      <c r="J11" s="17"/>
      <c r="K11" s="2"/>
      <c r="L11" s="2"/>
      <c r="M11" s="2"/>
      <c r="N11" s="2"/>
      <c r="O11" s="2"/>
      <c r="P11" s="2"/>
      <c r="Q11" s="2"/>
      <c r="R11" s="2"/>
      <c r="S11" s="2"/>
      <c r="T11" s="2"/>
      <c r="U11" s="2"/>
      <c r="V11" s="2"/>
      <c r="W11" s="2"/>
      <c r="X11" s="2"/>
      <c r="Y11" s="2"/>
      <c r="Z11" s="2"/>
    </row>
    <row r="12" spans="1:26" ht="45" x14ac:dyDescent="0.25">
      <c r="A12" s="15"/>
      <c r="B12" s="20" t="s">
        <v>41</v>
      </c>
      <c r="C12" s="379" t="s">
        <v>42</v>
      </c>
      <c r="D12" s="381"/>
      <c r="E12" s="22"/>
      <c r="F12" s="382" t="s">
        <v>43</v>
      </c>
      <c r="G12" s="381"/>
      <c r="H12" s="15" t="s">
        <v>44</v>
      </c>
      <c r="I12" s="2"/>
      <c r="J12" s="17"/>
      <c r="K12" s="2"/>
      <c r="L12" s="2"/>
      <c r="M12" s="2"/>
      <c r="N12" s="2"/>
      <c r="O12" s="2"/>
      <c r="P12" s="2"/>
      <c r="Q12" s="2"/>
      <c r="R12" s="2"/>
      <c r="S12" s="2"/>
      <c r="T12" s="2"/>
      <c r="U12" s="2"/>
      <c r="V12" s="2"/>
      <c r="W12" s="2"/>
      <c r="X12" s="2"/>
      <c r="Y12" s="2"/>
      <c r="Z12" s="2"/>
    </row>
    <row r="13" spans="1:26" x14ac:dyDescent="0.25">
      <c r="A13" s="15"/>
      <c r="B13" s="18"/>
      <c r="C13" s="18"/>
      <c r="D13" s="18"/>
      <c r="E13" s="18"/>
      <c r="F13" s="18"/>
      <c r="G13" s="18"/>
      <c r="H13" s="15"/>
      <c r="I13" s="2"/>
      <c r="J13" s="17"/>
      <c r="K13" s="2"/>
      <c r="L13" s="2"/>
      <c r="M13" s="2"/>
      <c r="N13" s="2"/>
      <c r="O13" s="2"/>
      <c r="P13" s="2"/>
      <c r="Q13" s="2"/>
      <c r="R13" s="2"/>
      <c r="S13" s="2"/>
      <c r="T13" s="2"/>
      <c r="U13" s="2"/>
      <c r="V13" s="2"/>
      <c r="W13" s="2"/>
      <c r="X13" s="2"/>
      <c r="Y13" s="2"/>
      <c r="Z13" s="2"/>
    </row>
    <row r="14" spans="1:26" ht="60" x14ac:dyDescent="0.25">
      <c r="A14" s="15"/>
      <c r="B14" s="20" t="s">
        <v>45</v>
      </c>
      <c r="C14" s="385" t="s">
        <v>46</v>
      </c>
      <c r="D14" s="380"/>
      <c r="E14" s="380"/>
      <c r="F14" s="380"/>
      <c r="G14" s="381"/>
      <c r="H14" s="15" t="s">
        <v>47</v>
      </c>
      <c r="I14" s="23"/>
      <c r="J14" s="24"/>
      <c r="K14" s="2"/>
      <c r="L14" s="2"/>
      <c r="M14" s="2"/>
      <c r="N14" s="2"/>
      <c r="O14" s="2"/>
      <c r="P14" s="2"/>
      <c r="Q14" s="2"/>
      <c r="R14" s="2"/>
      <c r="S14" s="2"/>
      <c r="T14" s="2"/>
      <c r="U14" s="2"/>
      <c r="V14" s="2"/>
      <c r="W14" s="2"/>
      <c r="X14" s="2"/>
      <c r="Y14" s="2"/>
      <c r="Z14" s="2"/>
    </row>
    <row r="15" spans="1:26" x14ac:dyDescent="0.25">
      <c r="A15" s="15"/>
      <c r="B15" s="20"/>
      <c r="C15" s="386"/>
      <c r="D15" s="387"/>
      <c r="E15" s="387"/>
      <c r="F15" s="387"/>
      <c r="G15" s="387"/>
      <c r="H15" s="15"/>
      <c r="I15" s="23"/>
      <c r="J15" s="25"/>
      <c r="K15" s="2"/>
      <c r="L15" s="2"/>
      <c r="M15" s="2"/>
      <c r="N15" s="2"/>
      <c r="O15" s="2"/>
      <c r="P15" s="2"/>
      <c r="Q15" s="2"/>
      <c r="R15" s="2"/>
      <c r="S15" s="2"/>
      <c r="T15" s="2"/>
      <c r="U15" s="2"/>
      <c r="V15" s="2"/>
      <c r="W15" s="2"/>
      <c r="X15" s="2"/>
      <c r="Y15" s="2"/>
      <c r="Z15" s="2"/>
    </row>
    <row r="16" spans="1:26" ht="75" x14ac:dyDescent="0.25">
      <c r="A16" s="15"/>
      <c r="B16" s="17" t="s">
        <v>48</v>
      </c>
      <c r="C16" s="26" t="s">
        <v>49</v>
      </c>
      <c r="D16" s="18"/>
      <c r="E16" s="26" t="s">
        <v>50</v>
      </c>
      <c r="F16" s="18"/>
      <c r="G16" s="26" t="s">
        <v>51</v>
      </c>
      <c r="H16" s="27"/>
      <c r="I16" s="28"/>
      <c r="J16" s="24"/>
      <c r="K16" s="2"/>
      <c r="L16" s="2"/>
      <c r="M16" s="2"/>
      <c r="N16" s="2"/>
      <c r="O16" s="2"/>
      <c r="P16" s="2"/>
      <c r="Q16" s="2"/>
      <c r="R16" s="2"/>
      <c r="S16" s="2"/>
      <c r="T16" s="2"/>
      <c r="U16" s="2"/>
      <c r="V16" s="2"/>
      <c r="W16" s="2"/>
      <c r="X16" s="2"/>
      <c r="Y16" s="2"/>
      <c r="Z16" s="2"/>
    </row>
    <row r="17" spans="1:26" x14ac:dyDescent="0.25">
      <c r="A17" s="15"/>
      <c r="B17" s="18"/>
      <c r="C17" s="18"/>
      <c r="D17" s="18"/>
      <c r="E17" s="18"/>
      <c r="F17" s="18"/>
      <c r="G17" s="18"/>
      <c r="H17" s="15"/>
      <c r="I17" s="2"/>
      <c r="J17" s="17"/>
      <c r="K17" s="2"/>
      <c r="L17" s="2"/>
      <c r="M17" s="2"/>
      <c r="N17" s="2"/>
      <c r="O17" s="2"/>
      <c r="P17" s="2"/>
      <c r="Q17" s="2"/>
      <c r="R17" s="2"/>
      <c r="S17" s="2"/>
      <c r="T17" s="2"/>
      <c r="U17" s="2"/>
      <c r="V17" s="2"/>
      <c r="W17" s="2"/>
      <c r="X17" s="2"/>
      <c r="Y17" s="2"/>
      <c r="Z17" s="2"/>
    </row>
    <row r="18" spans="1:26" ht="52.5" customHeight="1" x14ac:dyDescent="0.25">
      <c r="A18" s="15"/>
      <c r="B18" s="17" t="s">
        <v>52</v>
      </c>
      <c r="C18" s="29" t="s">
        <v>53</v>
      </c>
      <c r="D18" s="30"/>
      <c r="E18" s="29"/>
      <c r="F18" s="30"/>
      <c r="G18" s="29" t="s">
        <v>54</v>
      </c>
      <c r="H18" s="15"/>
      <c r="I18" s="2"/>
      <c r="J18" s="17"/>
      <c r="K18" s="2"/>
      <c r="L18" s="2"/>
      <c r="M18" s="2"/>
      <c r="N18" s="2"/>
      <c r="O18" s="2"/>
      <c r="P18" s="2"/>
      <c r="Q18" s="2"/>
      <c r="R18" s="2"/>
      <c r="S18" s="2"/>
      <c r="T18" s="2"/>
      <c r="U18" s="2"/>
      <c r="V18" s="2"/>
      <c r="W18" s="2"/>
      <c r="X18" s="2"/>
      <c r="Y18" s="2"/>
      <c r="Z18" s="2"/>
    </row>
    <row r="19" spans="1:26" x14ac:dyDescent="0.25">
      <c r="A19" s="15"/>
      <c r="B19" s="18"/>
      <c r="C19" s="23"/>
      <c r="D19" s="23"/>
      <c r="E19" s="23"/>
      <c r="F19" s="23"/>
      <c r="G19" s="23"/>
      <c r="H19" s="15"/>
      <c r="I19" s="2"/>
      <c r="J19" s="17"/>
      <c r="K19" s="2"/>
      <c r="L19" s="2"/>
      <c r="M19" s="2"/>
      <c r="N19" s="2"/>
      <c r="O19" s="2"/>
      <c r="P19" s="2"/>
      <c r="Q19" s="2"/>
      <c r="R19" s="2"/>
      <c r="S19" s="2"/>
      <c r="T19" s="2"/>
      <c r="U19" s="2"/>
      <c r="V19" s="2"/>
      <c r="W19" s="2"/>
      <c r="X19" s="2"/>
      <c r="Y19" s="2"/>
      <c r="Z19" s="2"/>
    </row>
    <row r="20" spans="1:26" ht="35.25" customHeight="1" x14ac:dyDescent="0.25">
      <c r="A20" s="15"/>
      <c r="B20" s="376" t="s">
        <v>55</v>
      </c>
      <c r="C20" s="356"/>
      <c r="D20" s="356"/>
      <c r="E20" s="356"/>
      <c r="F20" s="356"/>
      <c r="G20" s="357"/>
      <c r="H20" s="15"/>
      <c r="I20" s="389" t="s">
        <v>56</v>
      </c>
      <c r="J20" s="390"/>
      <c r="K20" s="2"/>
      <c r="L20" s="2"/>
      <c r="M20" s="2"/>
      <c r="N20" s="2"/>
      <c r="O20" s="2"/>
      <c r="P20" s="2"/>
      <c r="Q20" s="2"/>
      <c r="R20" s="2"/>
      <c r="S20" s="2"/>
      <c r="T20" s="2"/>
      <c r="U20" s="2"/>
      <c r="V20" s="2"/>
      <c r="W20" s="2"/>
      <c r="X20" s="2"/>
      <c r="Y20" s="2"/>
      <c r="Z20" s="2"/>
    </row>
    <row r="21" spans="1:26" ht="17.25" customHeight="1" x14ac:dyDescent="0.25">
      <c r="A21" s="15"/>
      <c r="B21" s="377" t="s">
        <v>57</v>
      </c>
      <c r="C21" s="375"/>
      <c r="D21" s="375"/>
      <c r="E21" s="375"/>
      <c r="F21" s="375"/>
      <c r="G21" s="375"/>
      <c r="H21" s="15"/>
      <c r="I21" s="31" t="s">
        <v>58</v>
      </c>
      <c r="J21" s="32" t="s">
        <v>59</v>
      </c>
      <c r="K21" s="2"/>
      <c r="L21" s="2"/>
      <c r="M21" s="2"/>
      <c r="N21" s="2"/>
      <c r="O21" s="2"/>
      <c r="P21" s="2"/>
      <c r="Q21" s="2"/>
      <c r="R21" s="2"/>
      <c r="S21" s="2"/>
      <c r="T21" s="2"/>
      <c r="U21" s="2"/>
      <c r="V21" s="2"/>
      <c r="W21" s="2"/>
      <c r="X21" s="2"/>
      <c r="Y21" s="2"/>
      <c r="Z21" s="2"/>
    </row>
    <row r="22" spans="1:26" ht="29.25" customHeight="1" x14ac:dyDescent="0.25">
      <c r="A22" s="15"/>
      <c r="B22" s="377" t="str">
        <f>IF(OR(C10="",C12="",F12="",C14=""),"",CONCATENATE($E$1," ",C10," ",$E$2," *",C12," *",F12,", ",$E$4," ",$C14))</f>
        <v xml:space="preserve"> Reputacional  *Retrasos en la entrega de proyectos TIC *Pérdida de confianza de los usuarios.,  Incumplimiento en la ejecución de los planes estrategicos y de gestión de TIC</v>
      </c>
      <c r="C22" s="375"/>
      <c r="D22" s="375"/>
      <c r="E22" s="375"/>
      <c r="F22" s="375"/>
      <c r="G22" s="375"/>
      <c r="H22" s="15"/>
      <c r="I22" s="33" t="s">
        <v>60</v>
      </c>
      <c r="J22" s="34" t="s">
        <v>61</v>
      </c>
      <c r="K22" s="2"/>
      <c r="L22" s="2"/>
      <c r="M22" s="2"/>
      <c r="N22" s="2"/>
      <c r="O22" s="2"/>
      <c r="P22" s="2"/>
      <c r="Q22" s="2"/>
      <c r="R22" s="2"/>
      <c r="S22" s="2"/>
      <c r="T22" s="2"/>
      <c r="U22" s="2"/>
      <c r="V22" s="2"/>
      <c r="W22" s="2"/>
      <c r="X22" s="2"/>
      <c r="Y22" s="2"/>
      <c r="Z22" s="2"/>
    </row>
    <row r="23" spans="1:26" ht="15.75" customHeight="1" x14ac:dyDescent="0.25">
      <c r="A23" s="15"/>
      <c r="B23" s="18"/>
      <c r="C23" s="2"/>
      <c r="D23" s="2"/>
      <c r="E23" s="2"/>
      <c r="F23" s="2"/>
      <c r="G23" s="2"/>
      <c r="H23" s="15"/>
      <c r="I23" s="2"/>
      <c r="J23" s="17"/>
      <c r="K23" s="2"/>
      <c r="L23" s="2"/>
      <c r="M23" s="2"/>
      <c r="N23" s="2"/>
      <c r="O23" s="2"/>
      <c r="P23" s="2"/>
      <c r="Q23" s="2"/>
      <c r="R23" s="2"/>
      <c r="S23" s="2"/>
      <c r="T23" s="2"/>
      <c r="U23" s="2"/>
      <c r="V23" s="2"/>
      <c r="W23" s="2"/>
      <c r="X23" s="2"/>
      <c r="Y23" s="2"/>
      <c r="Z23" s="2"/>
    </row>
    <row r="24" spans="1:26" ht="15.75" customHeight="1" x14ac:dyDescent="0.25">
      <c r="A24" s="15"/>
      <c r="B24" s="18"/>
      <c r="C24" s="2"/>
      <c r="D24" s="2"/>
      <c r="E24" s="2"/>
      <c r="F24" s="2"/>
      <c r="G24" s="2"/>
      <c r="H24" s="15"/>
      <c r="I24" s="2"/>
      <c r="J24" s="17"/>
      <c r="K24" s="2"/>
      <c r="L24" s="2"/>
      <c r="M24" s="2"/>
      <c r="N24" s="2"/>
      <c r="O24" s="2"/>
      <c r="P24" s="2"/>
      <c r="Q24" s="2"/>
      <c r="R24" s="2"/>
      <c r="S24" s="2"/>
      <c r="T24" s="2"/>
      <c r="U24" s="2"/>
      <c r="V24" s="2"/>
      <c r="W24" s="2"/>
      <c r="X24" s="2"/>
      <c r="Y24" s="2"/>
      <c r="Z24" s="2"/>
    </row>
    <row r="25" spans="1:26" ht="20.25" customHeight="1" x14ac:dyDescent="0.25">
      <c r="A25" s="15"/>
      <c r="B25" s="378" t="s">
        <v>62</v>
      </c>
      <c r="C25" s="356"/>
      <c r="D25" s="356"/>
      <c r="E25" s="356"/>
      <c r="F25" s="356"/>
      <c r="G25" s="357"/>
      <c r="H25" s="15"/>
      <c r="I25" s="2"/>
      <c r="J25" s="17"/>
      <c r="K25" s="2"/>
      <c r="L25" s="2"/>
      <c r="M25" s="2"/>
      <c r="N25" s="2"/>
      <c r="O25" s="2"/>
      <c r="P25" s="2"/>
      <c r="Q25" s="2"/>
      <c r="R25" s="2"/>
      <c r="S25" s="2"/>
      <c r="T25" s="2"/>
      <c r="U25" s="2"/>
      <c r="V25" s="2"/>
      <c r="W25" s="2"/>
      <c r="X25" s="2"/>
      <c r="Y25" s="2"/>
      <c r="Z25" s="2"/>
    </row>
    <row r="26" spans="1:26" ht="15.75" customHeight="1" x14ac:dyDescent="0.25">
      <c r="A26" s="15"/>
      <c r="B26" s="374" t="s">
        <v>35</v>
      </c>
      <c r="C26" s="375"/>
      <c r="D26" s="375"/>
      <c r="E26" s="375"/>
      <c r="F26" s="375"/>
      <c r="G26" s="375"/>
      <c r="H26" s="15"/>
      <c r="I26" s="2"/>
      <c r="J26" s="17"/>
      <c r="K26" s="2"/>
      <c r="L26" s="2"/>
      <c r="M26" s="2"/>
      <c r="N26" s="2"/>
      <c r="O26" s="2"/>
      <c r="P26" s="2"/>
      <c r="Q26" s="2"/>
      <c r="R26" s="2"/>
      <c r="S26" s="2"/>
      <c r="T26" s="2"/>
      <c r="U26" s="2"/>
      <c r="V26" s="2"/>
      <c r="W26" s="2"/>
      <c r="X26" s="2"/>
      <c r="Y26" s="2"/>
      <c r="Z26" s="2"/>
    </row>
    <row r="27" spans="1:26" ht="15.75" customHeight="1" x14ac:dyDescent="0.25">
      <c r="A27" s="15"/>
      <c r="B27" s="18"/>
      <c r="C27" s="19" t="s">
        <v>36</v>
      </c>
      <c r="D27" s="2"/>
      <c r="E27" s="2"/>
      <c r="F27" s="2"/>
      <c r="G27" s="2"/>
      <c r="H27" s="15"/>
      <c r="I27" s="2"/>
      <c r="J27" s="17"/>
      <c r="K27" s="2"/>
      <c r="L27" s="2"/>
      <c r="M27" s="2"/>
      <c r="N27" s="2"/>
      <c r="O27" s="2"/>
      <c r="P27" s="2"/>
      <c r="Q27" s="2"/>
      <c r="R27" s="2"/>
      <c r="S27" s="2"/>
      <c r="T27" s="2"/>
      <c r="U27" s="2"/>
      <c r="V27" s="2"/>
      <c r="W27" s="2"/>
      <c r="X27" s="2"/>
      <c r="Y27" s="2"/>
      <c r="Z27" s="2"/>
    </row>
    <row r="28" spans="1:26" ht="42.75" customHeight="1" x14ac:dyDescent="0.25">
      <c r="A28" s="15"/>
      <c r="B28" s="20" t="s">
        <v>37</v>
      </c>
      <c r="C28" s="379" t="s">
        <v>63</v>
      </c>
      <c r="D28" s="380"/>
      <c r="E28" s="380"/>
      <c r="F28" s="380"/>
      <c r="G28" s="381"/>
      <c r="H28" s="15" t="s">
        <v>39</v>
      </c>
      <c r="I28" s="2"/>
      <c r="J28" s="17"/>
      <c r="K28" s="2"/>
      <c r="L28" s="2"/>
      <c r="M28" s="2"/>
      <c r="N28" s="2"/>
      <c r="O28" s="2"/>
      <c r="P28" s="2"/>
      <c r="Q28" s="2"/>
      <c r="R28" s="2"/>
      <c r="S28" s="2"/>
      <c r="T28" s="2"/>
      <c r="U28" s="2"/>
      <c r="V28" s="2"/>
      <c r="W28" s="2"/>
      <c r="X28" s="2"/>
      <c r="Y28" s="2"/>
      <c r="Z28" s="2"/>
    </row>
    <row r="29" spans="1:26" ht="15.75" customHeight="1" x14ac:dyDescent="0.25">
      <c r="A29" s="15"/>
      <c r="B29" s="18"/>
      <c r="C29" s="18"/>
      <c r="D29" s="18"/>
      <c r="E29" s="18"/>
      <c r="F29" s="18"/>
      <c r="G29" s="21" t="s">
        <v>40</v>
      </c>
      <c r="H29" s="15"/>
      <c r="I29" s="2"/>
      <c r="J29" s="17"/>
      <c r="K29" s="2"/>
      <c r="L29" s="2"/>
      <c r="M29" s="2"/>
      <c r="N29" s="2"/>
      <c r="O29" s="2"/>
      <c r="P29" s="2"/>
      <c r="Q29" s="2"/>
      <c r="R29" s="2"/>
      <c r="S29" s="2"/>
      <c r="T29" s="2"/>
      <c r="U29" s="2"/>
      <c r="V29" s="2"/>
      <c r="W29" s="2"/>
      <c r="X29" s="2"/>
      <c r="Y29" s="2"/>
      <c r="Z29" s="2"/>
    </row>
    <row r="30" spans="1:26" ht="60" customHeight="1" x14ac:dyDescent="0.25">
      <c r="A30" s="15"/>
      <c r="B30" s="20" t="s">
        <v>41</v>
      </c>
      <c r="C30" s="379" t="s">
        <v>64</v>
      </c>
      <c r="D30" s="381"/>
      <c r="E30" s="17"/>
      <c r="F30" s="382" t="s">
        <v>65</v>
      </c>
      <c r="G30" s="381"/>
      <c r="H30" s="15" t="s">
        <v>44</v>
      </c>
      <c r="I30" s="2"/>
      <c r="J30" s="17"/>
      <c r="K30" s="2"/>
      <c r="L30" s="2"/>
      <c r="M30" s="2"/>
      <c r="N30" s="2"/>
      <c r="O30" s="2"/>
      <c r="P30" s="2"/>
      <c r="Q30" s="2"/>
      <c r="R30" s="2"/>
      <c r="S30" s="2"/>
      <c r="T30" s="2"/>
      <c r="U30" s="2"/>
      <c r="V30" s="2"/>
      <c r="W30" s="2"/>
      <c r="X30" s="2"/>
      <c r="Y30" s="2"/>
      <c r="Z30" s="2"/>
    </row>
    <row r="31" spans="1:26" ht="15.75" customHeight="1" x14ac:dyDescent="0.25">
      <c r="A31" s="15"/>
      <c r="B31" s="18"/>
      <c r="C31" s="18"/>
      <c r="D31" s="18"/>
      <c r="E31" s="18"/>
      <c r="F31" s="18"/>
      <c r="G31" s="18"/>
      <c r="H31" s="15"/>
      <c r="I31" s="2"/>
      <c r="J31" s="17"/>
      <c r="K31" s="2"/>
      <c r="L31" s="2"/>
      <c r="M31" s="2"/>
      <c r="N31" s="2"/>
      <c r="O31" s="2"/>
      <c r="P31" s="2"/>
      <c r="Q31" s="2"/>
      <c r="R31" s="2"/>
      <c r="S31" s="2"/>
      <c r="T31" s="2"/>
      <c r="U31" s="2"/>
      <c r="V31" s="2"/>
      <c r="W31" s="2"/>
      <c r="X31" s="2"/>
      <c r="Y31" s="2"/>
      <c r="Z31" s="2"/>
    </row>
    <row r="32" spans="1:26" ht="38.25" customHeight="1" x14ac:dyDescent="0.25">
      <c r="A32" s="15"/>
      <c r="B32" s="20" t="s">
        <v>45</v>
      </c>
      <c r="C32" s="385" t="s">
        <v>66</v>
      </c>
      <c r="D32" s="380"/>
      <c r="E32" s="380"/>
      <c r="F32" s="380"/>
      <c r="G32" s="381"/>
      <c r="H32" s="15" t="s">
        <v>47</v>
      </c>
      <c r="I32" s="2"/>
      <c r="J32" s="17"/>
      <c r="K32" s="2"/>
      <c r="L32" s="2"/>
      <c r="M32" s="2"/>
      <c r="N32" s="2"/>
      <c r="O32" s="2"/>
      <c r="P32" s="2"/>
      <c r="Q32" s="2"/>
      <c r="R32" s="2"/>
      <c r="S32" s="2"/>
      <c r="T32" s="2"/>
      <c r="U32" s="2"/>
      <c r="V32" s="2"/>
      <c r="W32" s="2"/>
      <c r="X32" s="2"/>
      <c r="Y32" s="2"/>
      <c r="Z32" s="2"/>
    </row>
    <row r="33" spans="1:26" ht="15.75" customHeight="1" x14ac:dyDescent="0.25">
      <c r="A33" s="15"/>
      <c r="B33" s="20"/>
      <c r="C33" s="386"/>
      <c r="D33" s="387"/>
      <c r="E33" s="387"/>
      <c r="F33" s="387"/>
      <c r="G33" s="387"/>
      <c r="H33" s="15"/>
      <c r="I33" s="2"/>
      <c r="J33" s="17"/>
      <c r="K33" s="2"/>
      <c r="L33" s="2"/>
      <c r="M33" s="2"/>
      <c r="N33" s="2"/>
      <c r="O33" s="2"/>
      <c r="P33" s="2"/>
      <c r="Q33" s="2"/>
      <c r="R33" s="2"/>
      <c r="S33" s="2"/>
      <c r="T33" s="2"/>
      <c r="U33" s="2"/>
      <c r="V33" s="2"/>
      <c r="W33" s="2"/>
      <c r="X33" s="2"/>
      <c r="Y33" s="2"/>
      <c r="Z33" s="2"/>
    </row>
    <row r="34" spans="1:26" ht="48" customHeight="1" x14ac:dyDescent="0.25">
      <c r="A34" s="15"/>
      <c r="B34" s="17" t="s">
        <v>48</v>
      </c>
      <c r="C34" s="26" t="s">
        <v>67</v>
      </c>
      <c r="D34" s="17"/>
      <c r="E34" s="26" t="s">
        <v>68</v>
      </c>
      <c r="F34" s="18"/>
      <c r="G34" s="26"/>
      <c r="H34" s="27"/>
      <c r="I34" s="2"/>
      <c r="J34" s="17"/>
      <c r="K34" s="2"/>
      <c r="L34" s="2"/>
      <c r="M34" s="2"/>
      <c r="N34" s="2"/>
      <c r="O34" s="2"/>
      <c r="P34" s="2"/>
      <c r="Q34" s="2"/>
      <c r="R34" s="2"/>
      <c r="S34" s="2"/>
      <c r="T34" s="2"/>
      <c r="U34" s="2"/>
      <c r="V34" s="2"/>
      <c r="W34" s="2"/>
      <c r="X34" s="2"/>
      <c r="Y34" s="2"/>
      <c r="Z34" s="2"/>
    </row>
    <row r="35" spans="1:26" ht="15.75" customHeight="1" x14ac:dyDescent="0.25">
      <c r="A35" s="15"/>
      <c r="B35" s="18"/>
      <c r="C35" s="18"/>
      <c r="D35" s="18"/>
      <c r="E35" s="18"/>
      <c r="F35" s="18"/>
      <c r="G35" s="18"/>
      <c r="H35" s="15"/>
      <c r="I35" s="2"/>
      <c r="J35" s="17"/>
      <c r="K35" s="2"/>
      <c r="L35" s="2"/>
      <c r="M35" s="2"/>
      <c r="N35" s="2"/>
      <c r="O35" s="2"/>
      <c r="P35" s="2"/>
      <c r="Q35" s="2"/>
      <c r="R35" s="2"/>
      <c r="S35" s="2"/>
      <c r="T35" s="2"/>
      <c r="U35" s="2"/>
      <c r="V35" s="2"/>
      <c r="W35" s="2"/>
      <c r="X35" s="2"/>
      <c r="Y35" s="2"/>
      <c r="Z35" s="2"/>
    </row>
    <row r="36" spans="1:26" ht="15.75" customHeight="1" x14ac:dyDescent="0.25">
      <c r="A36" s="15"/>
      <c r="B36" s="17" t="s">
        <v>52</v>
      </c>
      <c r="C36" s="26"/>
      <c r="D36" s="18"/>
      <c r="E36" s="26"/>
      <c r="F36" s="18"/>
      <c r="G36" s="26"/>
      <c r="H36" s="18"/>
      <c r="I36" s="2"/>
      <c r="J36" s="17"/>
      <c r="K36" s="2"/>
      <c r="L36" s="2"/>
      <c r="M36" s="2"/>
      <c r="N36" s="2"/>
      <c r="O36" s="2"/>
      <c r="P36" s="2"/>
      <c r="Q36" s="2"/>
      <c r="R36" s="2"/>
      <c r="S36" s="2"/>
      <c r="T36" s="2"/>
      <c r="U36" s="2"/>
      <c r="V36" s="2"/>
      <c r="W36" s="2"/>
      <c r="X36" s="2"/>
      <c r="Y36" s="2"/>
      <c r="Z36" s="2"/>
    </row>
    <row r="37" spans="1:26" ht="15.75" customHeight="1" x14ac:dyDescent="0.25">
      <c r="A37" s="15"/>
      <c r="B37" s="18"/>
      <c r="C37" s="23"/>
      <c r="D37" s="23"/>
      <c r="E37" s="23"/>
      <c r="F37" s="23"/>
      <c r="G37" s="23"/>
      <c r="H37" s="15"/>
      <c r="I37" s="2"/>
      <c r="J37" s="17"/>
      <c r="K37" s="2"/>
      <c r="L37" s="2"/>
      <c r="M37" s="2"/>
      <c r="N37" s="2"/>
      <c r="O37" s="2"/>
      <c r="P37" s="2"/>
      <c r="Q37" s="2"/>
      <c r="R37" s="2"/>
      <c r="S37" s="2"/>
      <c r="T37" s="2"/>
      <c r="U37" s="2"/>
      <c r="V37" s="2"/>
      <c r="W37" s="2"/>
      <c r="X37" s="2"/>
      <c r="Y37" s="2"/>
      <c r="Z37" s="2"/>
    </row>
    <row r="38" spans="1:26" ht="15.75" customHeight="1" x14ac:dyDescent="0.25">
      <c r="A38" s="15"/>
      <c r="B38" s="376" t="s">
        <v>55</v>
      </c>
      <c r="C38" s="356"/>
      <c r="D38" s="356"/>
      <c r="E38" s="356"/>
      <c r="F38" s="356"/>
      <c r="G38" s="357"/>
      <c r="H38" s="15"/>
      <c r="I38" s="35" t="s">
        <v>56</v>
      </c>
      <c r="J38" s="17"/>
      <c r="K38" s="2"/>
      <c r="L38" s="2"/>
      <c r="M38" s="2"/>
      <c r="N38" s="2"/>
      <c r="O38" s="2"/>
      <c r="P38" s="2"/>
      <c r="Q38" s="2"/>
      <c r="R38" s="2"/>
      <c r="S38" s="2"/>
      <c r="T38" s="2"/>
      <c r="U38" s="2"/>
      <c r="V38" s="2"/>
      <c r="W38" s="2"/>
      <c r="X38" s="2"/>
      <c r="Y38" s="2"/>
      <c r="Z38" s="2"/>
    </row>
    <row r="39" spans="1:26" ht="15.75" customHeight="1" x14ac:dyDescent="0.25">
      <c r="A39" s="15"/>
      <c r="B39" s="377" t="s">
        <v>57</v>
      </c>
      <c r="C39" s="375"/>
      <c r="D39" s="375"/>
      <c r="E39" s="375"/>
      <c r="F39" s="375"/>
      <c r="G39" s="375"/>
      <c r="H39" s="15"/>
      <c r="I39" s="31" t="s">
        <v>58</v>
      </c>
      <c r="J39" s="32" t="s">
        <v>59</v>
      </c>
      <c r="K39" s="2"/>
      <c r="L39" s="2"/>
      <c r="M39" s="2"/>
      <c r="N39" s="2"/>
      <c r="O39" s="2"/>
      <c r="P39" s="2"/>
      <c r="Q39" s="2"/>
      <c r="R39" s="2"/>
      <c r="S39" s="2"/>
      <c r="T39" s="2"/>
      <c r="U39" s="2"/>
      <c r="V39" s="2"/>
      <c r="W39" s="2"/>
      <c r="X39" s="2"/>
      <c r="Y39" s="2"/>
      <c r="Z39" s="2"/>
    </row>
    <row r="40" spans="1:26" ht="15.75" customHeight="1" x14ac:dyDescent="0.25">
      <c r="A40" s="15"/>
      <c r="B40" s="377" t="str">
        <f>IF(OR(C28="",C30="",F30="",C32=""),"",CONCATENATE($E$1," ",C28," ",$E$2," *",C30," *",F30,", ",$E$4," ",$C32))</f>
        <v xml:space="preserve"> Efecto dañoso sobre bienes públicos  *Detrimento patrimonial *Sanciones disciplinarias,  Recibir a satisfacción bienes o servicios tecnológicos con deficiencia en el cumplimiento de requerimientos técnicos</v>
      </c>
      <c r="C40" s="375"/>
      <c r="D40" s="375"/>
      <c r="E40" s="375"/>
      <c r="F40" s="375"/>
      <c r="G40" s="375"/>
      <c r="H40" s="15"/>
      <c r="I40" s="33" t="s">
        <v>69</v>
      </c>
      <c r="J40" s="34" t="s">
        <v>70</v>
      </c>
      <c r="K40" s="2"/>
      <c r="L40" s="2"/>
      <c r="M40" s="2"/>
      <c r="N40" s="2"/>
      <c r="O40" s="2"/>
      <c r="P40" s="2"/>
      <c r="Q40" s="2"/>
      <c r="R40" s="2"/>
      <c r="S40" s="2"/>
      <c r="T40" s="2"/>
      <c r="U40" s="2"/>
      <c r="V40" s="2"/>
      <c r="W40" s="2"/>
      <c r="X40" s="2"/>
      <c r="Y40" s="2"/>
      <c r="Z40" s="2"/>
    </row>
    <row r="41" spans="1:26" ht="15.75" customHeight="1" x14ac:dyDescent="0.25">
      <c r="A41" s="15"/>
      <c r="B41" s="18"/>
      <c r="C41" s="2"/>
      <c r="D41" s="2"/>
      <c r="E41" s="2"/>
      <c r="F41" s="2"/>
      <c r="G41" s="2"/>
      <c r="H41" s="15"/>
      <c r="I41" s="2"/>
      <c r="J41" s="17"/>
      <c r="K41" s="2"/>
      <c r="L41" s="2"/>
      <c r="M41" s="2"/>
      <c r="N41" s="2"/>
      <c r="O41" s="2"/>
      <c r="P41" s="2"/>
      <c r="Q41" s="2"/>
      <c r="R41" s="2"/>
      <c r="S41" s="2"/>
      <c r="T41" s="2"/>
      <c r="U41" s="2"/>
      <c r="V41" s="2"/>
      <c r="W41" s="2"/>
      <c r="X41" s="2"/>
      <c r="Y41" s="2"/>
      <c r="Z41" s="2"/>
    </row>
    <row r="42" spans="1:26" ht="15.75" customHeight="1" x14ac:dyDescent="0.25">
      <c r="A42" s="15"/>
      <c r="B42" s="18"/>
      <c r="C42" s="2"/>
      <c r="D42" s="2"/>
      <c r="E42" s="2"/>
      <c r="F42" s="2"/>
      <c r="G42" s="2"/>
      <c r="H42" s="15"/>
      <c r="I42" s="2"/>
      <c r="J42" s="17"/>
      <c r="K42" s="2"/>
      <c r="L42" s="2"/>
      <c r="M42" s="2"/>
      <c r="N42" s="2"/>
      <c r="O42" s="2"/>
      <c r="P42" s="2"/>
      <c r="Q42" s="2"/>
      <c r="R42" s="2"/>
      <c r="S42" s="2"/>
      <c r="T42" s="2"/>
      <c r="U42" s="2"/>
      <c r="V42" s="2"/>
      <c r="W42" s="2"/>
      <c r="X42" s="2"/>
      <c r="Y42" s="2"/>
      <c r="Z42" s="2"/>
    </row>
    <row r="43" spans="1:26" ht="20.25" hidden="1" customHeight="1" x14ac:dyDescent="0.25">
      <c r="A43" s="15"/>
      <c r="B43" s="378" t="s">
        <v>71</v>
      </c>
      <c r="C43" s="356"/>
      <c r="D43" s="356"/>
      <c r="E43" s="356"/>
      <c r="F43" s="356"/>
      <c r="G43" s="357"/>
      <c r="H43" s="15"/>
      <c r="I43" s="2"/>
      <c r="J43" s="17"/>
      <c r="K43" s="2"/>
      <c r="L43" s="2"/>
      <c r="M43" s="2"/>
      <c r="N43" s="2"/>
      <c r="O43" s="2"/>
      <c r="P43" s="2"/>
      <c r="Q43" s="2"/>
      <c r="R43" s="2"/>
      <c r="S43" s="2"/>
      <c r="T43" s="2"/>
      <c r="U43" s="2"/>
      <c r="V43" s="2"/>
      <c r="W43" s="2"/>
      <c r="X43" s="2"/>
      <c r="Y43" s="2"/>
      <c r="Z43" s="2"/>
    </row>
    <row r="44" spans="1:26" ht="15.75" hidden="1" customHeight="1" x14ac:dyDescent="0.25">
      <c r="A44" s="15"/>
      <c r="B44" s="374" t="s">
        <v>35</v>
      </c>
      <c r="C44" s="375"/>
      <c r="D44" s="375"/>
      <c r="E44" s="375"/>
      <c r="F44" s="375"/>
      <c r="G44" s="375"/>
      <c r="H44" s="15"/>
      <c r="I44" s="2"/>
      <c r="J44" s="17"/>
      <c r="K44" s="2"/>
      <c r="L44" s="2"/>
      <c r="M44" s="2"/>
      <c r="N44" s="2"/>
      <c r="O44" s="2"/>
      <c r="P44" s="2"/>
      <c r="Q44" s="2"/>
      <c r="R44" s="2"/>
      <c r="S44" s="2"/>
      <c r="T44" s="2"/>
      <c r="U44" s="2"/>
      <c r="V44" s="2"/>
      <c r="W44" s="2"/>
      <c r="X44" s="2"/>
      <c r="Y44" s="2"/>
      <c r="Z44" s="2"/>
    </row>
    <row r="45" spans="1:26" ht="15.75" hidden="1" customHeight="1" x14ac:dyDescent="0.25">
      <c r="A45" s="15"/>
      <c r="B45" s="18"/>
      <c r="C45" s="19" t="s">
        <v>36</v>
      </c>
      <c r="D45" s="2"/>
      <c r="E45" s="2"/>
      <c r="F45" s="2"/>
      <c r="G45" s="2"/>
      <c r="H45" s="15"/>
      <c r="I45" s="2"/>
      <c r="J45" s="17"/>
      <c r="K45" s="2"/>
      <c r="L45" s="2"/>
      <c r="M45" s="2"/>
      <c r="N45" s="2"/>
      <c r="O45" s="2"/>
      <c r="P45" s="2"/>
      <c r="Q45" s="2"/>
      <c r="R45" s="2"/>
      <c r="S45" s="2"/>
      <c r="T45" s="2"/>
      <c r="U45" s="2"/>
      <c r="V45" s="2"/>
      <c r="W45" s="2"/>
      <c r="X45" s="2"/>
      <c r="Y45" s="2"/>
      <c r="Z45" s="2"/>
    </row>
    <row r="46" spans="1:26" ht="33.75" hidden="1" customHeight="1" x14ac:dyDescent="0.25">
      <c r="A46" s="15"/>
      <c r="B46" s="20" t="s">
        <v>37</v>
      </c>
      <c r="C46" s="379"/>
      <c r="D46" s="380"/>
      <c r="E46" s="380"/>
      <c r="F46" s="380"/>
      <c r="G46" s="381"/>
      <c r="H46" s="15" t="s">
        <v>39</v>
      </c>
      <c r="I46" s="2"/>
      <c r="J46" s="17"/>
      <c r="K46" s="2"/>
      <c r="L46" s="2"/>
      <c r="M46" s="2"/>
      <c r="N46" s="2"/>
      <c r="O46" s="2"/>
      <c r="P46" s="2"/>
      <c r="Q46" s="2"/>
      <c r="R46" s="2"/>
      <c r="S46" s="2"/>
      <c r="T46" s="2"/>
      <c r="U46" s="2"/>
      <c r="V46" s="2"/>
      <c r="W46" s="2"/>
      <c r="X46" s="2"/>
      <c r="Y46" s="2"/>
      <c r="Z46" s="2"/>
    </row>
    <row r="47" spans="1:26" ht="33.75" hidden="1" customHeight="1" x14ac:dyDescent="0.25">
      <c r="A47" s="15"/>
      <c r="B47" s="18"/>
      <c r="C47" s="18"/>
      <c r="D47" s="18"/>
      <c r="E47" s="18"/>
      <c r="F47" s="18"/>
      <c r="G47" s="21" t="s">
        <v>40</v>
      </c>
      <c r="H47" s="15"/>
      <c r="I47" s="2"/>
      <c r="J47" s="17"/>
      <c r="K47" s="2"/>
      <c r="L47" s="2"/>
      <c r="M47" s="2"/>
      <c r="N47" s="2"/>
      <c r="O47" s="2"/>
      <c r="P47" s="2"/>
      <c r="Q47" s="2"/>
      <c r="R47" s="2"/>
      <c r="S47" s="2"/>
      <c r="T47" s="2"/>
      <c r="U47" s="2"/>
      <c r="V47" s="2"/>
      <c r="W47" s="2"/>
      <c r="X47" s="2"/>
      <c r="Y47" s="2"/>
      <c r="Z47" s="2"/>
    </row>
    <row r="48" spans="1:26" ht="49.5" hidden="1" customHeight="1" x14ac:dyDescent="0.25">
      <c r="A48" s="15"/>
      <c r="B48" s="20" t="s">
        <v>41</v>
      </c>
      <c r="C48" s="379"/>
      <c r="D48" s="381"/>
      <c r="E48" s="18"/>
      <c r="F48" s="382"/>
      <c r="G48" s="381"/>
      <c r="H48" s="15" t="s">
        <v>44</v>
      </c>
      <c r="I48" s="2"/>
      <c r="J48" s="17"/>
      <c r="K48" s="2"/>
      <c r="L48" s="2"/>
      <c r="M48" s="2"/>
      <c r="N48" s="2"/>
      <c r="O48" s="2"/>
      <c r="P48" s="2"/>
      <c r="Q48" s="2"/>
      <c r="R48" s="2"/>
      <c r="S48" s="2"/>
      <c r="T48" s="2"/>
      <c r="U48" s="2"/>
      <c r="V48" s="2"/>
      <c r="W48" s="2"/>
      <c r="X48" s="2"/>
      <c r="Y48" s="2"/>
      <c r="Z48" s="2"/>
    </row>
    <row r="49" spans="1:26" ht="33.75" hidden="1" customHeight="1" x14ac:dyDescent="0.25">
      <c r="A49" s="15"/>
      <c r="B49" s="18"/>
      <c r="C49" s="18"/>
      <c r="D49" s="18"/>
      <c r="E49" s="18"/>
      <c r="F49" s="18"/>
      <c r="G49" s="336">
        <v>46078</v>
      </c>
      <c r="H49" s="15"/>
      <c r="I49" s="2"/>
      <c r="J49" s="17"/>
      <c r="K49" s="2"/>
      <c r="L49" s="2"/>
      <c r="M49" s="2"/>
      <c r="N49" s="2"/>
      <c r="O49" s="2"/>
      <c r="P49" s="2"/>
      <c r="Q49" s="2"/>
      <c r="R49" s="2"/>
      <c r="S49" s="2"/>
      <c r="T49" s="2"/>
      <c r="U49" s="2"/>
      <c r="V49" s="2"/>
      <c r="W49" s="2"/>
      <c r="X49" s="2"/>
      <c r="Y49" s="2"/>
      <c r="Z49" s="2"/>
    </row>
    <row r="50" spans="1:26" ht="33.75" hidden="1" customHeight="1" x14ac:dyDescent="0.25">
      <c r="A50" s="15"/>
      <c r="B50" s="20" t="s">
        <v>45</v>
      </c>
      <c r="C50" s="385"/>
      <c r="D50" s="380"/>
      <c r="E50" s="380"/>
      <c r="F50" s="380"/>
      <c r="G50" s="381"/>
      <c r="H50" s="15" t="s">
        <v>47</v>
      </c>
      <c r="I50" s="2"/>
      <c r="J50" s="17"/>
      <c r="K50" s="2"/>
      <c r="L50" s="2"/>
      <c r="M50" s="2"/>
      <c r="N50" s="2"/>
      <c r="O50" s="2"/>
      <c r="P50" s="2"/>
      <c r="Q50" s="2"/>
      <c r="R50" s="2"/>
      <c r="S50" s="2"/>
      <c r="T50" s="2"/>
      <c r="U50" s="2"/>
      <c r="V50" s="2"/>
      <c r="W50" s="2"/>
      <c r="X50" s="2"/>
      <c r="Y50" s="2"/>
      <c r="Z50" s="2"/>
    </row>
    <row r="51" spans="1:26" ht="15.75" hidden="1" customHeight="1" x14ac:dyDescent="0.25">
      <c r="A51" s="15"/>
      <c r="B51" s="20"/>
      <c r="C51" s="384"/>
      <c r="D51" s="375"/>
      <c r="E51" s="375"/>
      <c r="F51" s="375"/>
      <c r="G51" s="375"/>
      <c r="H51" s="15"/>
      <c r="I51" s="2"/>
      <c r="J51" s="17"/>
      <c r="K51" s="2"/>
      <c r="L51" s="2"/>
      <c r="M51" s="2"/>
      <c r="N51" s="2"/>
      <c r="O51" s="2"/>
      <c r="P51" s="2"/>
      <c r="Q51" s="2"/>
      <c r="R51" s="2"/>
      <c r="S51" s="2"/>
      <c r="T51" s="2"/>
      <c r="U51" s="2"/>
      <c r="V51" s="2"/>
      <c r="W51" s="2"/>
      <c r="X51" s="2"/>
      <c r="Y51" s="2"/>
      <c r="Z51" s="2"/>
    </row>
    <row r="52" spans="1:26" ht="42.75" hidden="1" customHeight="1" x14ac:dyDescent="0.25">
      <c r="A52" s="15"/>
      <c r="B52" s="17" t="s">
        <v>48</v>
      </c>
      <c r="C52" s="26"/>
      <c r="D52" s="17"/>
      <c r="E52" s="26"/>
      <c r="F52" s="17"/>
      <c r="G52" s="36"/>
      <c r="H52" s="27"/>
      <c r="I52" s="36" t="s">
        <v>72</v>
      </c>
      <c r="J52" s="17"/>
      <c r="K52" s="2"/>
      <c r="L52" s="2"/>
      <c r="M52" s="2"/>
      <c r="N52" s="2"/>
      <c r="O52" s="2"/>
      <c r="P52" s="2"/>
      <c r="Q52" s="2"/>
      <c r="R52" s="2"/>
      <c r="S52" s="2"/>
      <c r="T52" s="2"/>
      <c r="U52" s="2"/>
      <c r="V52" s="2"/>
      <c r="W52" s="2"/>
      <c r="X52" s="2"/>
      <c r="Y52" s="2"/>
      <c r="Z52" s="2"/>
    </row>
    <row r="53" spans="1:26" ht="15.75" hidden="1" customHeight="1" x14ac:dyDescent="0.25">
      <c r="A53" s="15"/>
      <c r="B53" s="18"/>
      <c r="C53" s="17"/>
      <c r="D53" s="17"/>
      <c r="E53" s="17"/>
      <c r="F53" s="17"/>
      <c r="G53" s="17"/>
      <c r="H53" s="15"/>
      <c r="I53" s="2"/>
      <c r="J53" s="17"/>
      <c r="K53" s="2"/>
      <c r="L53" s="2"/>
      <c r="M53" s="2"/>
      <c r="N53" s="2"/>
      <c r="O53" s="2"/>
      <c r="P53" s="2"/>
      <c r="Q53" s="2"/>
      <c r="R53" s="2"/>
      <c r="S53" s="2"/>
      <c r="T53" s="2"/>
      <c r="U53" s="2"/>
      <c r="V53" s="2"/>
      <c r="W53" s="2"/>
      <c r="X53" s="2"/>
      <c r="Y53" s="2"/>
      <c r="Z53" s="2"/>
    </row>
    <row r="54" spans="1:26" ht="34.5" hidden="1" customHeight="1" x14ac:dyDescent="0.25">
      <c r="A54" s="15"/>
      <c r="B54" s="17" t="s">
        <v>52</v>
      </c>
      <c r="C54" s="26"/>
      <c r="D54" s="17"/>
      <c r="E54" s="26"/>
      <c r="F54" s="17"/>
      <c r="G54" s="26"/>
      <c r="H54" s="15"/>
      <c r="I54" s="2"/>
      <c r="J54" s="17"/>
      <c r="K54" s="2"/>
      <c r="L54" s="2"/>
      <c r="M54" s="2"/>
      <c r="N54" s="2"/>
      <c r="O54" s="2"/>
      <c r="P54" s="2"/>
      <c r="Q54" s="2"/>
      <c r="R54" s="2"/>
      <c r="S54" s="2"/>
      <c r="T54" s="2"/>
      <c r="U54" s="2"/>
      <c r="V54" s="2"/>
      <c r="W54" s="2"/>
      <c r="X54" s="2"/>
      <c r="Y54" s="2"/>
      <c r="Z54" s="2"/>
    </row>
    <row r="55" spans="1:26" ht="34.5" hidden="1" customHeight="1" x14ac:dyDescent="0.25">
      <c r="A55" s="15"/>
      <c r="B55" s="18"/>
      <c r="C55" s="23"/>
      <c r="D55" s="23"/>
      <c r="E55" s="23"/>
      <c r="F55" s="23"/>
      <c r="G55" s="23"/>
      <c r="H55" s="15"/>
      <c r="I55" s="2"/>
      <c r="J55" s="17"/>
      <c r="K55" s="2"/>
      <c r="L55" s="2"/>
      <c r="M55" s="2"/>
      <c r="N55" s="2"/>
      <c r="O55" s="2"/>
      <c r="P55" s="2"/>
      <c r="Q55" s="2"/>
      <c r="R55" s="2"/>
      <c r="S55" s="2"/>
      <c r="T55" s="2"/>
      <c r="U55" s="2"/>
      <c r="V55" s="2"/>
      <c r="W55" s="2"/>
      <c r="X55" s="2"/>
      <c r="Y55" s="2"/>
      <c r="Z55" s="2"/>
    </row>
    <row r="56" spans="1:26" ht="15.75" hidden="1" customHeight="1" x14ac:dyDescent="0.25">
      <c r="A56" s="15"/>
      <c r="B56" s="376" t="s">
        <v>55</v>
      </c>
      <c r="C56" s="356"/>
      <c r="D56" s="356"/>
      <c r="E56" s="356"/>
      <c r="F56" s="356"/>
      <c r="G56" s="357"/>
      <c r="H56" s="15"/>
      <c r="I56" s="35" t="s">
        <v>56</v>
      </c>
      <c r="J56" s="17"/>
      <c r="K56" s="2"/>
      <c r="L56" s="2"/>
      <c r="M56" s="2"/>
      <c r="N56" s="2"/>
      <c r="O56" s="2"/>
      <c r="P56" s="2"/>
      <c r="Q56" s="2"/>
      <c r="R56" s="2"/>
      <c r="S56" s="2"/>
      <c r="T56" s="2"/>
      <c r="U56" s="2"/>
      <c r="V56" s="2"/>
      <c r="W56" s="2"/>
      <c r="X56" s="2"/>
      <c r="Y56" s="2"/>
      <c r="Z56" s="2"/>
    </row>
    <row r="57" spans="1:26" ht="35.25" hidden="1" customHeight="1" x14ac:dyDescent="0.25">
      <c r="A57" s="15"/>
      <c r="B57" s="377" t="str">
        <f>IF(OR(C46="",C48="",F48="",C50=""),"",CONCATENATE($E$1," ",C46," ",$E$2," *",C48," *",F48,", ",$E$4," ",$C50))</f>
        <v/>
      </c>
      <c r="C57" s="375"/>
      <c r="D57" s="375"/>
      <c r="E57" s="375"/>
      <c r="F57" s="375"/>
      <c r="G57" s="375"/>
      <c r="H57" s="15"/>
      <c r="I57" s="31" t="s">
        <v>58</v>
      </c>
      <c r="J57" s="32" t="s">
        <v>59</v>
      </c>
      <c r="K57" s="2"/>
      <c r="L57" s="2"/>
      <c r="M57" s="2"/>
      <c r="N57" s="2"/>
      <c r="O57" s="2"/>
      <c r="P57" s="2"/>
      <c r="Q57" s="2"/>
      <c r="R57" s="2"/>
      <c r="S57" s="2"/>
      <c r="T57" s="2"/>
      <c r="U57" s="2"/>
      <c r="V57" s="2"/>
      <c r="W57" s="2"/>
      <c r="X57" s="2"/>
      <c r="Y57" s="2"/>
      <c r="Z57" s="2"/>
    </row>
    <row r="58" spans="1:26" ht="15.75" hidden="1" customHeight="1" x14ac:dyDescent="0.25">
      <c r="A58" s="15"/>
      <c r="B58" s="377"/>
      <c r="C58" s="375"/>
      <c r="D58" s="375"/>
      <c r="E58" s="375"/>
      <c r="F58" s="375"/>
      <c r="G58" s="375"/>
      <c r="H58" s="15"/>
      <c r="I58" s="33"/>
      <c r="J58" s="34"/>
      <c r="K58" s="2"/>
      <c r="L58" s="2"/>
      <c r="M58" s="2"/>
      <c r="N58" s="2"/>
      <c r="O58" s="2"/>
      <c r="P58" s="2"/>
      <c r="Q58" s="2"/>
      <c r="R58" s="2"/>
      <c r="S58" s="2"/>
      <c r="T58" s="2"/>
      <c r="U58" s="2"/>
      <c r="V58" s="2"/>
      <c r="W58" s="2"/>
      <c r="X58" s="2"/>
      <c r="Y58" s="2"/>
      <c r="Z58" s="2"/>
    </row>
    <row r="59" spans="1:26" ht="15.75" hidden="1" customHeight="1" x14ac:dyDescent="0.25">
      <c r="A59" s="15"/>
      <c r="B59" s="18"/>
      <c r="C59" s="2"/>
      <c r="D59" s="2"/>
      <c r="E59" s="2"/>
      <c r="F59" s="2"/>
      <c r="G59" s="2"/>
      <c r="H59" s="15"/>
      <c r="I59" s="2"/>
      <c r="J59" s="17"/>
      <c r="K59" s="2"/>
      <c r="L59" s="2"/>
      <c r="M59" s="2"/>
      <c r="N59" s="2"/>
      <c r="O59" s="2"/>
      <c r="P59" s="2"/>
      <c r="Q59" s="2"/>
      <c r="R59" s="2"/>
      <c r="S59" s="2"/>
      <c r="T59" s="2"/>
      <c r="U59" s="2"/>
      <c r="V59" s="2"/>
      <c r="W59" s="2"/>
      <c r="X59" s="2"/>
      <c r="Y59" s="2"/>
      <c r="Z59" s="2"/>
    </row>
    <row r="60" spans="1:26" ht="20.25" hidden="1" customHeight="1" x14ac:dyDescent="0.25">
      <c r="A60" s="15"/>
      <c r="B60" s="378" t="s">
        <v>73</v>
      </c>
      <c r="C60" s="356"/>
      <c r="D60" s="356"/>
      <c r="E60" s="356"/>
      <c r="F60" s="356"/>
      <c r="G60" s="357"/>
      <c r="H60" s="15"/>
      <c r="I60" s="2"/>
      <c r="J60" s="17"/>
      <c r="K60" s="2"/>
      <c r="L60" s="2"/>
      <c r="M60" s="2"/>
      <c r="N60" s="2"/>
      <c r="O60" s="2"/>
      <c r="P60" s="2"/>
      <c r="Q60" s="2"/>
      <c r="R60" s="2"/>
      <c r="S60" s="2"/>
      <c r="T60" s="2"/>
      <c r="U60" s="2"/>
      <c r="V60" s="2"/>
      <c r="W60" s="2"/>
      <c r="X60" s="2"/>
      <c r="Y60" s="2"/>
      <c r="Z60" s="2"/>
    </row>
    <row r="61" spans="1:26" ht="15.75" hidden="1" customHeight="1" x14ac:dyDescent="0.25">
      <c r="A61" s="15"/>
      <c r="B61" s="374" t="s">
        <v>35</v>
      </c>
      <c r="C61" s="375"/>
      <c r="D61" s="375"/>
      <c r="E61" s="375"/>
      <c r="F61" s="375"/>
      <c r="G61" s="375"/>
      <c r="H61" s="15"/>
      <c r="I61" s="2"/>
      <c r="J61" s="17"/>
      <c r="K61" s="2"/>
      <c r="L61" s="2"/>
      <c r="M61" s="2"/>
      <c r="N61" s="2"/>
      <c r="O61" s="2"/>
      <c r="P61" s="2"/>
      <c r="Q61" s="2"/>
      <c r="R61" s="2"/>
      <c r="S61" s="2"/>
      <c r="T61" s="2"/>
      <c r="U61" s="2"/>
      <c r="V61" s="2"/>
      <c r="W61" s="2"/>
      <c r="X61" s="2"/>
      <c r="Y61" s="2"/>
      <c r="Z61" s="2"/>
    </row>
    <row r="62" spans="1:26" ht="15.75" hidden="1" customHeight="1" x14ac:dyDescent="0.25">
      <c r="A62" s="15"/>
      <c r="B62" s="18"/>
      <c r="C62" s="19" t="s">
        <v>36</v>
      </c>
      <c r="D62" s="2"/>
      <c r="E62" s="2"/>
      <c r="F62" s="2"/>
      <c r="G62" s="2"/>
      <c r="H62" s="15"/>
      <c r="I62" s="2"/>
      <c r="J62" s="17"/>
      <c r="K62" s="2"/>
      <c r="L62" s="2"/>
      <c r="M62" s="2"/>
      <c r="N62" s="2"/>
      <c r="O62" s="2"/>
      <c r="P62" s="2"/>
      <c r="Q62" s="2"/>
      <c r="R62" s="2"/>
      <c r="S62" s="2"/>
      <c r="T62" s="2"/>
      <c r="U62" s="2"/>
      <c r="V62" s="2"/>
      <c r="W62" s="2"/>
      <c r="X62" s="2"/>
      <c r="Y62" s="2"/>
      <c r="Z62" s="2"/>
    </row>
    <row r="63" spans="1:26" ht="15.75" hidden="1" customHeight="1" x14ac:dyDescent="0.25">
      <c r="A63" s="15"/>
      <c r="B63" s="20" t="s">
        <v>37</v>
      </c>
      <c r="C63" s="379"/>
      <c r="D63" s="380"/>
      <c r="E63" s="380"/>
      <c r="F63" s="380"/>
      <c r="G63" s="381"/>
      <c r="H63" s="15" t="s">
        <v>39</v>
      </c>
      <c r="I63" s="2"/>
      <c r="J63" s="17"/>
      <c r="K63" s="2"/>
      <c r="L63" s="2"/>
      <c r="M63" s="2"/>
      <c r="N63" s="2"/>
      <c r="O63" s="2"/>
      <c r="P63" s="2"/>
      <c r="Q63" s="2"/>
      <c r="R63" s="2"/>
      <c r="S63" s="2"/>
      <c r="T63" s="2"/>
      <c r="U63" s="2"/>
      <c r="V63" s="2"/>
      <c r="W63" s="2"/>
      <c r="X63" s="2"/>
      <c r="Y63" s="2"/>
      <c r="Z63" s="2"/>
    </row>
    <row r="64" spans="1:26" ht="15.75" hidden="1" customHeight="1" x14ac:dyDescent="0.25">
      <c r="A64" s="15"/>
      <c r="B64" s="18"/>
      <c r="C64" s="18"/>
      <c r="D64" s="18"/>
      <c r="E64" s="18"/>
      <c r="F64" s="18"/>
      <c r="G64" s="21" t="s">
        <v>40</v>
      </c>
      <c r="H64" s="15"/>
      <c r="I64" s="2"/>
      <c r="J64" s="17"/>
      <c r="K64" s="2"/>
      <c r="L64" s="2"/>
      <c r="M64" s="2"/>
      <c r="N64" s="2"/>
      <c r="O64" s="2"/>
      <c r="P64" s="2"/>
      <c r="Q64" s="2"/>
      <c r="R64" s="2"/>
      <c r="S64" s="2"/>
      <c r="T64" s="2"/>
      <c r="U64" s="2"/>
      <c r="V64" s="2"/>
      <c r="W64" s="2"/>
      <c r="X64" s="2"/>
      <c r="Y64" s="2"/>
      <c r="Z64" s="2"/>
    </row>
    <row r="65" spans="1:26" ht="15.75" hidden="1" customHeight="1" x14ac:dyDescent="0.25">
      <c r="A65" s="15"/>
      <c r="B65" s="20" t="s">
        <v>41</v>
      </c>
      <c r="C65" s="379"/>
      <c r="D65" s="381"/>
      <c r="E65" s="18"/>
      <c r="F65" s="379" t="s">
        <v>74</v>
      </c>
      <c r="G65" s="381"/>
      <c r="H65" s="15" t="s">
        <v>44</v>
      </c>
      <c r="I65" s="2"/>
      <c r="J65" s="17"/>
      <c r="K65" s="2"/>
      <c r="L65" s="2"/>
      <c r="M65" s="2"/>
      <c r="N65" s="2"/>
      <c r="O65" s="2"/>
      <c r="P65" s="2"/>
      <c r="Q65" s="2"/>
      <c r="R65" s="2"/>
      <c r="S65" s="2"/>
      <c r="T65" s="2"/>
      <c r="U65" s="2"/>
      <c r="V65" s="2"/>
      <c r="W65" s="2"/>
      <c r="X65" s="2"/>
      <c r="Y65" s="2"/>
      <c r="Z65" s="2"/>
    </row>
    <row r="66" spans="1:26" ht="15.75" hidden="1" customHeight="1" x14ac:dyDescent="0.25">
      <c r="A66" s="15"/>
      <c r="B66" s="18"/>
      <c r="C66" s="18"/>
      <c r="D66" s="18"/>
      <c r="E66" s="18"/>
      <c r="F66" s="18"/>
      <c r="G66" s="18"/>
      <c r="H66" s="15"/>
      <c r="I66" s="2"/>
      <c r="J66" s="17"/>
      <c r="K66" s="2"/>
      <c r="L66" s="2"/>
      <c r="M66" s="2"/>
      <c r="N66" s="2"/>
      <c r="O66" s="2"/>
      <c r="P66" s="2"/>
      <c r="Q66" s="2"/>
      <c r="R66" s="2"/>
      <c r="S66" s="2"/>
      <c r="T66" s="2"/>
      <c r="U66" s="2"/>
      <c r="V66" s="2"/>
      <c r="W66" s="2"/>
      <c r="X66" s="2"/>
      <c r="Y66" s="2"/>
      <c r="Z66" s="2"/>
    </row>
    <row r="67" spans="1:26" ht="15.75" hidden="1" customHeight="1" x14ac:dyDescent="0.25">
      <c r="A67" s="15"/>
      <c r="B67" s="20" t="s">
        <v>45</v>
      </c>
      <c r="C67" s="385"/>
      <c r="D67" s="380"/>
      <c r="E67" s="380"/>
      <c r="F67" s="380"/>
      <c r="G67" s="381"/>
      <c r="H67" s="15" t="s">
        <v>47</v>
      </c>
      <c r="I67" s="2"/>
      <c r="J67" s="17"/>
      <c r="K67" s="2"/>
      <c r="L67" s="2"/>
      <c r="M67" s="2"/>
      <c r="N67" s="2"/>
      <c r="O67" s="2"/>
      <c r="P67" s="2"/>
      <c r="Q67" s="2"/>
      <c r="R67" s="2"/>
      <c r="S67" s="2"/>
      <c r="T67" s="2"/>
      <c r="U67" s="2"/>
      <c r="V67" s="2"/>
      <c r="W67" s="2"/>
      <c r="X67" s="2"/>
      <c r="Y67" s="2"/>
      <c r="Z67" s="2"/>
    </row>
    <row r="68" spans="1:26" ht="15.75" hidden="1" customHeight="1" x14ac:dyDescent="0.25">
      <c r="A68" s="15"/>
      <c r="B68" s="20"/>
      <c r="C68" s="386"/>
      <c r="D68" s="387"/>
      <c r="E68" s="387"/>
      <c r="F68" s="387"/>
      <c r="G68" s="387"/>
      <c r="H68" s="15"/>
      <c r="I68" s="2"/>
      <c r="J68" s="17"/>
      <c r="K68" s="2"/>
      <c r="L68" s="2"/>
      <c r="M68" s="2"/>
      <c r="N68" s="2"/>
      <c r="O68" s="2"/>
      <c r="P68" s="2"/>
      <c r="Q68" s="2"/>
      <c r="R68" s="2"/>
      <c r="S68" s="2"/>
      <c r="T68" s="2"/>
      <c r="U68" s="2"/>
      <c r="V68" s="2"/>
      <c r="W68" s="2"/>
      <c r="X68" s="2"/>
      <c r="Y68" s="2"/>
      <c r="Z68" s="2"/>
    </row>
    <row r="69" spans="1:26" ht="15.75" hidden="1" customHeight="1" x14ac:dyDescent="0.25">
      <c r="A69" s="15"/>
      <c r="B69" s="17" t="s">
        <v>48</v>
      </c>
      <c r="C69" s="26"/>
      <c r="D69" s="17"/>
      <c r="E69" s="26"/>
      <c r="F69" s="17"/>
      <c r="G69" s="26"/>
      <c r="H69" s="27"/>
      <c r="I69" s="2"/>
      <c r="J69" s="17"/>
      <c r="K69" s="2"/>
      <c r="L69" s="2"/>
      <c r="M69" s="2"/>
      <c r="N69" s="2"/>
      <c r="O69" s="2"/>
      <c r="P69" s="2"/>
      <c r="Q69" s="2"/>
      <c r="R69" s="2"/>
      <c r="S69" s="2"/>
      <c r="T69" s="2"/>
      <c r="U69" s="2"/>
      <c r="V69" s="2"/>
      <c r="W69" s="2"/>
      <c r="X69" s="2"/>
      <c r="Y69" s="2"/>
      <c r="Z69" s="2"/>
    </row>
    <row r="70" spans="1:26" ht="15.75" hidden="1" customHeight="1" x14ac:dyDescent="0.25">
      <c r="A70" s="15"/>
      <c r="B70" s="18"/>
      <c r="C70" s="17"/>
      <c r="D70" s="17"/>
      <c r="E70" s="17"/>
      <c r="F70" s="17"/>
      <c r="G70" s="17"/>
      <c r="H70" s="15"/>
      <c r="I70" s="2"/>
      <c r="J70" s="17"/>
      <c r="K70" s="2"/>
      <c r="L70" s="2"/>
      <c r="M70" s="2"/>
      <c r="N70" s="2"/>
      <c r="O70" s="2"/>
      <c r="P70" s="2"/>
      <c r="Q70" s="2"/>
      <c r="R70" s="2"/>
      <c r="S70" s="2"/>
      <c r="T70" s="2"/>
      <c r="U70" s="2"/>
      <c r="V70" s="2"/>
      <c r="W70" s="2"/>
      <c r="X70" s="2"/>
      <c r="Y70" s="2"/>
      <c r="Z70" s="2"/>
    </row>
    <row r="71" spans="1:26" ht="15.75" hidden="1" customHeight="1" x14ac:dyDescent="0.25">
      <c r="A71" s="15"/>
      <c r="B71" s="17" t="s">
        <v>52</v>
      </c>
      <c r="C71" s="26"/>
      <c r="D71" s="17"/>
      <c r="E71" s="26"/>
      <c r="F71" s="17"/>
      <c r="G71" s="26"/>
      <c r="H71" s="15"/>
      <c r="I71" s="2"/>
      <c r="J71" s="17"/>
      <c r="K71" s="2"/>
      <c r="L71" s="2"/>
      <c r="M71" s="2"/>
      <c r="N71" s="2"/>
      <c r="O71" s="2"/>
      <c r="P71" s="2"/>
      <c r="Q71" s="2"/>
      <c r="R71" s="2"/>
      <c r="S71" s="2"/>
      <c r="T71" s="2"/>
      <c r="U71" s="2"/>
      <c r="V71" s="2"/>
      <c r="W71" s="2"/>
      <c r="X71" s="2"/>
      <c r="Y71" s="2"/>
      <c r="Z71" s="2"/>
    </row>
    <row r="72" spans="1:26" ht="15.75" hidden="1" customHeight="1" x14ac:dyDescent="0.25">
      <c r="A72" s="15"/>
      <c r="B72" s="18"/>
      <c r="C72" s="23"/>
      <c r="D72" s="23"/>
      <c r="E72" s="23"/>
      <c r="F72" s="23"/>
      <c r="G72" s="23"/>
      <c r="H72" s="15"/>
      <c r="I72" s="2"/>
      <c r="J72" s="17"/>
      <c r="K72" s="2"/>
      <c r="L72" s="2"/>
      <c r="M72" s="2"/>
      <c r="N72" s="2"/>
      <c r="O72" s="2"/>
      <c r="P72" s="2"/>
      <c r="Q72" s="2"/>
      <c r="R72" s="2"/>
      <c r="S72" s="2"/>
      <c r="T72" s="2"/>
      <c r="U72" s="2"/>
      <c r="V72" s="2"/>
      <c r="W72" s="2"/>
      <c r="X72" s="2"/>
      <c r="Y72" s="2"/>
      <c r="Z72" s="2"/>
    </row>
    <row r="73" spans="1:26" ht="15.75" hidden="1" customHeight="1" x14ac:dyDescent="0.25">
      <c r="A73" s="15"/>
      <c r="B73" s="376" t="s">
        <v>55</v>
      </c>
      <c r="C73" s="356"/>
      <c r="D73" s="356"/>
      <c r="E73" s="356"/>
      <c r="F73" s="356"/>
      <c r="G73" s="357"/>
      <c r="H73" s="15"/>
      <c r="I73" s="35" t="s">
        <v>56</v>
      </c>
      <c r="J73" s="17"/>
      <c r="K73" s="2"/>
      <c r="L73" s="2"/>
      <c r="M73" s="2"/>
      <c r="N73" s="2"/>
      <c r="O73" s="2"/>
      <c r="P73" s="2"/>
      <c r="Q73" s="2"/>
      <c r="R73" s="2"/>
      <c r="S73" s="2"/>
      <c r="T73" s="2"/>
      <c r="U73" s="2"/>
      <c r="V73" s="2"/>
      <c r="W73" s="2"/>
      <c r="X73" s="2"/>
      <c r="Y73" s="2"/>
      <c r="Z73" s="2"/>
    </row>
    <row r="74" spans="1:26" ht="15.75" hidden="1" customHeight="1" x14ac:dyDescent="0.25">
      <c r="A74" s="15"/>
      <c r="B74" s="377" t="str">
        <f>IF(OR(C63="",C65="",F65="",C67=""),"",CONCATENATE($E$1," ",C63," ",$E$2," *",C65," *",F65,", ",$E$4," ",$C67))</f>
        <v/>
      </c>
      <c r="C74" s="375"/>
      <c r="D74" s="375"/>
      <c r="E74" s="375"/>
      <c r="F74" s="375"/>
      <c r="G74" s="375"/>
      <c r="H74" s="15"/>
      <c r="I74" s="31" t="s">
        <v>58</v>
      </c>
      <c r="J74" s="32" t="s">
        <v>59</v>
      </c>
      <c r="K74" s="2"/>
      <c r="L74" s="2"/>
      <c r="M74" s="2"/>
      <c r="N74" s="2"/>
      <c r="O74" s="2"/>
      <c r="P74" s="2"/>
      <c r="Q74" s="2"/>
      <c r="R74" s="2"/>
      <c r="S74" s="2"/>
      <c r="T74" s="2"/>
      <c r="U74" s="2"/>
      <c r="V74" s="2"/>
      <c r="W74" s="2"/>
      <c r="X74" s="2"/>
      <c r="Y74" s="2"/>
      <c r="Z74" s="2"/>
    </row>
    <row r="75" spans="1:26" ht="15.75" hidden="1" customHeight="1" x14ac:dyDescent="0.25">
      <c r="A75" s="15"/>
      <c r="B75" s="377"/>
      <c r="C75" s="375"/>
      <c r="D75" s="375"/>
      <c r="E75" s="375"/>
      <c r="F75" s="375"/>
      <c r="G75" s="375"/>
      <c r="H75" s="15"/>
      <c r="I75" s="33"/>
      <c r="J75" s="34"/>
      <c r="K75" s="2"/>
      <c r="L75" s="2"/>
      <c r="M75" s="2"/>
      <c r="N75" s="2"/>
      <c r="O75" s="2"/>
      <c r="P75" s="2"/>
      <c r="Q75" s="2"/>
      <c r="R75" s="2"/>
      <c r="S75" s="2"/>
      <c r="T75" s="2"/>
      <c r="U75" s="2"/>
      <c r="V75" s="2"/>
      <c r="W75" s="2"/>
      <c r="X75" s="2"/>
      <c r="Y75" s="2"/>
      <c r="Z75" s="2"/>
    </row>
    <row r="76" spans="1:26" ht="15.75" hidden="1" customHeight="1" x14ac:dyDescent="0.25">
      <c r="A76" s="15"/>
      <c r="B76" s="18"/>
      <c r="C76" s="2"/>
      <c r="D76" s="2"/>
      <c r="E76" s="2"/>
      <c r="F76" s="2"/>
      <c r="G76" s="2"/>
      <c r="H76" s="15"/>
      <c r="I76" s="2"/>
      <c r="J76" s="17"/>
      <c r="K76" s="2"/>
      <c r="L76" s="2"/>
      <c r="M76" s="2"/>
      <c r="N76" s="2"/>
      <c r="O76" s="2"/>
      <c r="P76" s="2"/>
      <c r="Q76" s="2"/>
      <c r="R76" s="2"/>
      <c r="S76" s="2"/>
      <c r="T76" s="2"/>
      <c r="U76" s="2"/>
      <c r="V76" s="2"/>
      <c r="W76" s="2"/>
      <c r="X76" s="2"/>
      <c r="Y76" s="2"/>
      <c r="Z76" s="2"/>
    </row>
    <row r="77" spans="1:26" ht="15.75" hidden="1" customHeight="1" x14ac:dyDescent="0.25">
      <c r="A77" s="15"/>
      <c r="B77" s="378" t="s">
        <v>75</v>
      </c>
      <c r="C77" s="356"/>
      <c r="D77" s="356"/>
      <c r="E77" s="356"/>
      <c r="F77" s="356"/>
      <c r="G77" s="357"/>
      <c r="H77" s="15"/>
      <c r="I77" s="2"/>
      <c r="J77" s="17"/>
      <c r="K77" s="2"/>
      <c r="L77" s="2"/>
      <c r="M77" s="2"/>
      <c r="N77" s="2"/>
      <c r="O77" s="2"/>
      <c r="P77" s="2"/>
      <c r="Q77" s="2"/>
      <c r="R77" s="2"/>
      <c r="S77" s="2"/>
      <c r="T77" s="2"/>
      <c r="U77" s="2"/>
      <c r="V77" s="2"/>
      <c r="W77" s="2"/>
      <c r="X77" s="2"/>
      <c r="Y77" s="2"/>
      <c r="Z77" s="2"/>
    </row>
    <row r="78" spans="1:26" ht="15.75" hidden="1" customHeight="1" x14ac:dyDescent="0.25">
      <c r="A78" s="15"/>
      <c r="B78" s="374" t="s">
        <v>35</v>
      </c>
      <c r="C78" s="375"/>
      <c r="D78" s="375"/>
      <c r="E78" s="375"/>
      <c r="F78" s="375"/>
      <c r="G78" s="375"/>
      <c r="H78" s="15"/>
      <c r="I78" s="2"/>
      <c r="J78" s="17"/>
      <c r="K78" s="2"/>
      <c r="L78" s="2"/>
      <c r="M78" s="2"/>
      <c r="N78" s="2"/>
      <c r="O78" s="2"/>
      <c r="P78" s="2"/>
      <c r="Q78" s="2"/>
      <c r="R78" s="2"/>
      <c r="S78" s="2"/>
      <c r="T78" s="2"/>
      <c r="U78" s="2"/>
      <c r="V78" s="2"/>
      <c r="W78" s="2"/>
      <c r="X78" s="2"/>
      <c r="Y78" s="2"/>
      <c r="Z78" s="2"/>
    </row>
    <row r="79" spans="1:26" ht="15.75" hidden="1" customHeight="1" x14ac:dyDescent="0.25">
      <c r="A79" s="15"/>
      <c r="B79" s="18"/>
      <c r="C79" s="19" t="s">
        <v>36</v>
      </c>
      <c r="D79" s="2"/>
      <c r="E79" s="2"/>
      <c r="F79" s="2"/>
      <c r="G79" s="2"/>
      <c r="H79" s="15"/>
      <c r="I79" s="2"/>
      <c r="J79" s="17"/>
      <c r="K79" s="2"/>
      <c r="L79" s="2"/>
      <c r="M79" s="2"/>
      <c r="N79" s="2"/>
      <c r="O79" s="2"/>
      <c r="P79" s="2"/>
      <c r="Q79" s="2"/>
      <c r="R79" s="2"/>
      <c r="S79" s="2"/>
      <c r="T79" s="2"/>
      <c r="U79" s="2"/>
      <c r="V79" s="2"/>
      <c r="W79" s="2"/>
      <c r="X79" s="2"/>
      <c r="Y79" s="2"/>
      <c r="Z79" s="2"/>
    </row>
    <row r="80" spans="1:26" ht="15.75" hidden="1" customHeight="1" x14ac:dyDescent="0.25">
      <c r="A80" s="15"/>
      <c r="B80" s="20" t="s">
        <v>37</v>
      </c>
      <c r="C80" s="379"/>
      <c r="D80" s="380"/>
      <c r="E80" s="380"/>
      <c r="F80" s="380"/>
      <c r="G80" s="381"/>
      <c r="H80" s="15" t="s">
        <v>39</v>
      </c>
      <c r="I80" s="2"/>
      <c r="J80" s="17"/>
      <c r="K80" s="2"/>
      <c r="L80" s="2"/>
      <c r="M80" s="2"/>
      <c r="N80" s="2"/>
      <c r="O80" s="2"/>
      <c r="P80" s="2"/>
      <c r="Q80" s="2"/>
      <c r="R80" s="2"/>
      <c r="S80" s="2"/>
      <c r="T80" s="2"/>
      <c r="U80" s="2"/>
      <c r="V80" s="2"/>
      <c r="W80" s="2"/>
      <c r="X80" s="2"/>
      <c r="Y80" s="2"/>
      <c r="Z80" s="2"/>
    </row>
    <row r="81" spans="1:26" ht="15.75" hidden="1" customHeight="1" x14ac:dyDescent="0.25">
      <c r="A81" s="15"/>
      <c r="B81" s="18"/>
      <c r="C81" s="18"/>
      <c r="D81" s="18"/>
      <c r="E81" s="18"/>
      <c r="F81" s="18"/>
      <c r="G81" s="21" t="s">
        <v>40</v>
      </c>
      <c r="H81" s="15"/>
      <c r="I81" s="2"/>
      <c r="J81" s="17"/>
      <c r="K81" s="2"/>
      <c r="L81" s="2"/>
      <c r="M81" s="2"/>
      <c r="N81" s="2"/>
      <c r="O81" s="2"/>
      <c r="P81" s="2"/>
      <c r="Q81" s="2"/>
      <c r="R81" s="2"/>
      <c r="S81" s="2"/>
      <c r="T81" s="2"/>
      <c r="U81" s="2"/>
      <c r="V81" s="2"/>
      <c r="W81" s="2"/>
      <c r="X81" s="2"/>
      <c r="Y81" s="2"/>
      <c r="Z81" s="2"/>
    </row>
    <row r="82" spans="1:26" ht="15.75" hidden="1" customHeight="1" x14ac:dyDescent="0.25">
      <c r="A82" s="15"/>
      <c r="B82" s="20" t="s">
        <v>41</v>
      </c>
      <c r="C82" s="379"/>
      <c r="D82" s="381"/>
      <c r="E82" s="18"/>
      <c r="F82" s="379"/>
      <c r="G82" s="381"/>
      <c r="H82" s="15" t="s">
        <v>44</v>
      </c>
      <c r="I82" s="2"/>
      <c r="J82" s="17"/>
      <c r="K82" s="2"/>
      <c r="L82" s="2"/>
      <c r="M82" s="2"/>
      <c r="N82" s="2"/>
      <c r="O82" s="2"/>
      <c r="P82" s="2"/>
      <c r="Q82" s="2"/>
      <c r="R82" s="2"/>
      <c r="S82" s="2"/>
      <c r="T82" s="2"/>
      <c r="U82" s="2"/>
      <c r="V82" s="2"/>
      <c r="W82" s="2"/>
      <c r="X82" s="2"/>
      <c r="Y82" s="2"/>
      <c r="Z82" s="2"/>
    </row>
    <row r="83" spans="1:26" ht="15.75" hidden="1" customHeight="1" x14ac:dyDescent="0.25">
      <c r="A83" s="15"/>
      <c r="B83" s="18"/>
      <c r="C83" s="18"/>
      <c r="D83" s="18"/>
      <c r="E83" s="18"/>
      <c r="F83" s="18"/>
      <c r="G83" s="18"/>
      <c r="H83" s="15"/>
      <c r="I83" s="2"/>
      <c r="J83" s="17"/>
      <c r="K83" s="2"/>
      <c r="L83" s="2"/>
      <c r="M83" s="2"/>
      <c r="N83" s="2"/>
      <c r="O83" s="2"/>
      <c r="P83" s="2"/>
      <c r="Q83" s="2"/>
      <c r="R83" s="2"/>
      <c r="S83" s="2"/>
      <c r="T83" s="2"/>
      <c r="U83" s="2"/>
      <c r="V83" s="2"/>
      <c r="W83" s="2"/>
      <c r="X83" s="2"/>
      <c r="Y83" s="2"/>
      <c r="Z83" s="2"/>
    </row>
    <row r="84" spans="1:26" ht="15.75" hidden="1" customHeight="1" x14ac:dyDescent="0.25">
      <c r="A84" s="15"/>
      <c r="B84" s="20" t="s">
        <v>45</v>
      </c>
      <c r="C84" s="385"/>
      <c r="D84" s="380"/>
      <c r="E84" s="380"/>
      <c r="F84" s="380"/>
      <c r="G84" s="381"/>
      <c r="H84" s="15" t="s">
        <v>47</v>
      </c>
      <c r="I84" s="2"/>
      <c r="J84" s="17"/>
      <c r="K84" s="2"/>
      <c r="L84" s="2"/>
      <c r="M84" s="2"/>
      <c r="N84" s="2"/>
      <c r="O84" s="2"/>
      <c r="P84" s="2"/>
      <c r="Q84" s="2"/>
      <c r="R84" s="2"/>
      <c r="S84" s="2"/>
      <c r="T84" s="2"/>
      <c r="U84" s="2"/>
      <c r="V84" s="2"/>
      <c r="W84" s="2"/>
      <c r="X84" s="2"/>
      <c r="Y84" s="2"/>
      <c r="Z84" s="2"/>
    </row>
    <row r="85" spans="1:26" ht="15.75" hidden="1" customHeight="1" x14ac:dyDescent="0.25">
      <c r="A85" s="15"/>
      <c r="B85" s="20"/>
      <c r="C85" s="386"/>
      <c r="D85" s="387"/>
      <c r="E85" s="387"/>
      <c r="F85" s="387"/>
      <c r="G85" s="387"/>
      <c r="H85" s="15"/>
      <c r="I85" s="2"/>
      <c r="J85" s="17"/>
      <c r="K85" s="2"/>
      <c r="L85" s="2"/>
      <c r="M85" s="2"/>
      <c r="N85" s="2"/>
      <c r="O85" s="2"/>
      <c r="P85" s="2"/>
      <c r="Q85" s="2"/>
      <c r="R85" s="2"/>
      <c r="S85" s="2"/>
      <c r="T85" s="2"/>
      <c r="U85" s="2"/>
      <c r="V85" s="2"/>
      <c r="W85" s="2"/>
      <c r="X85" s="2"/>
      <c r="Y85" s="2"/>
      <c r="Z85" s="2"/>
    </row>
    <row r="86" spans="1:26" ht="15.75" hidden="1" customHeight="1" x14ac:dyDescent="0.25">
      <c r="A86" s="15"/>
      <c r="B86" s="17" t="s">
        <v>48</v>
      </c>
      <c r="C86" s="26"/>
      <c r="D86" s="17"/>
      <c r="E86" s="26"/>
      <c r="F86" s="17"/>
      <c r="G86" s="26"/>
      <c r="H86" s="27"/>
      <c r="I86" s="2"/>
      <c r="J86" s="17"/>
      <c r="K86" s="2"/>
      <c r="L86" s="2"/>
      <c r="M86" s="2"/>
      <c r="N86" s="2"/>
      <c r="O86" s="2"/>
      <c r="P86" s="2"/>
      <c r="Q86" s="2"/>
      <c r="R86" s="2"/>
      <c r="S86" s="2"/>
      <c r="T86" s="2"/>
      <c r="U86" s="2"/>
      <c r="V86" s="2"/>
      <c r="W86" s="2"/>
      <c r="X86" s="2"/>
      <c r="Y86" s="2"/>
      <c r="Z86" s="2"/>
    </row>
    <row r="87" spans="1:26" ht="15.75" hidden="1" customHeight="1" x14ac:dyDescent="0.25">
      <c r="A87" s="15"/>
      <c r="B87" s="18"/>
      <c r="C87" s="17"/>
      <c r="D87" s="17"/>
      <c r="E87" s="17"/>
      <c r="F87" s="17"/>
      <c r="G87" s="17"/>
      <c r="H87" s="15"/>
      <c r="I87" s="2"/>
      <c r="J87" s="17"/>
      <c r="K87" s="2"/>
      <c r="L87" s="2"/>
      <c r="M87" s="2"/>
      <c r="N87" s="2"/>
      <c r="O87" s="2"/>
      <c r="P87" s="2"/>
      <c r="Q87" s="2"/>
      <c r="R87" s="2"/>
      <c r="S87" s="2"/>
      <c r="T87" s="2"/>
      <c r="U87" s="2"/>
      <c r="V87" s="2"/>
      <c r="W87" s="2"/>
      <c r="X87" s="2"/>
      <c r="Y87" s="2"/>
      <c r="Z87" s="2"/>
    </row>
    <row r="88" spans="1:26" ht="15.75" hidden="1" customHeight="1" x14ac:dyDescent="0.25">
      <c r="A88" s="15"/>
      <c r="B88" s="17" t="s">
        <v>52</v>
      </c>
      <c r="C88" s="26"/>
      <c r="D88" s="17"/>
      <c r="E88" s="26"/>
      <c r="F88" s="17"/>
      <c r="G88" s="26"/>
      <c r="H88" s="15"/>
      <c r="I88" s="2"/>
      <c r="J88" s="17"/>
      <c r="K88" s="2"/>
      <c r="L88" s="2"/>
      <c r="M88" s="2"/>
      <c r="N88" s="2"/>
      <c r="O88" s="2"/>
      <c r="P88" s="2"/>
      <c r="Q88" s="2"/>
      <c r="R88" s="2"/>
      <c r="S88" s="2"/>
      <c r="T88" s="2"/>
      <c r="U88" s="2"/>
      <c r="V88" s="2"/>
      <c r="W88" s="2"/>
      <c r="X88" s="2"/>
      <c r="Y88" s="2"/>
      <c r="Z88" s="2"/>
    </row>
    <row r="89" spans="1:26" ht="15.75" hidden="1" customHeight="1" x14ac:dyDescent="0.25">
      <c r="A89" s="15"/>
      <c r="B89" s="18"/>
      <c r="C89" s="23"/>
      <c r="D89" s="23"/>
      <c r="E89" s="23"/>
      <c r="F89" s="23"/>
      <c r="G89" s="23"/>
      <c r="H89" s="15"/>
      <c r="I89" s="2"/>
      <c r="J89" s="17"/>
      <c r="K89" s="2"/>
      <c r="L89" s="2"/>
      <c r="M89" s="2"/>
      <c r="N89" s="2"/>
      <c r="O89" s="2"/>
      <c r="P89" s="2"/>
      <c r="Q89" s="2"/>
      <c r="R89" s="2"/>
      <c r="S89" s="2"/>
      <c r="T89" s="2"/>
      <c r="U89" s="2"/>
      <c r="V89" s="2"/>
      <c r="W89" s="2"/>
      <c r="X89" s="2"/>
      <c r="Y89" s="2"/>
      <c r="Z89" s="2"/>
    </row>
    <row r="90" spans="1:26" ht="15.75" hidden="1" customHeight="1" x14ac:dyDescent="0.25">
      <c r="A90" s="15"/>
      <c r="B90" s="376" t="s">
        <v>55</v>
      </c>
      <c r="C90" s="356"/>
      <c r="D90" s="356"/>
      <c r="E90" s="356"/>
      <c r="F90" s="356"/>
      <c r="G90" s="357"/>
      <c r="H90" s="15"/>
      <c r="I90" s="35" t="s">
        <v>56</v>
      </c>
      <c r="J90" s="17"/>
      <c r="K90" s="2"/>
      <c r="L90" s="2"/>
      <c r="M90" s="2"/>
      <c r="N90" s="2"/>
      <c r="O90" s="2"/>
      <c r="P90" s="2"/>
      <c r="Q90" s="2"/>
      <c r="R90" s="2"/>
      <c r="S90" s="2"/>
      <c r="T90" s="2"/>
      <c r="U90" s="2"/>
      <c r="V90" s="2"/>
      <c r="W90" s="2"/>
      <c r="X90" s="2"/>
      <c r="Y90" s="2"/>
      <c r="Z90" s="2"/>
    </row>
    <row r="91" spans="1:26" ht="15.75" hidden="1" customHeight="1" x14ac:dyDescent="0.25">
      <c r="A91" s="15"/>
      <c r="B91" s="377" t="str">
        <f>IF(OR(C80="",C82="",F82="",C84=""),"",CONCATENATE($E$1," ",C80," ",$E$2," *",C82," *",F82,", ",$E$4," ",$C84))</f>
        <v/>
      </c>
      <c r="C91" s="375"/>
      <c r="D91" s="375"/>
      <c r="E91" s="375"/>
      <c r="F91" s="375"/>
      <c r="G91" s="375"/>
      <c r="H91" s="15"/>
      <c r="I91" s="31" t="s">
        <v>58</v>
      </c>
      <c r="J91" s="32" t="s">
        <v>59</v>
      </c>
      <c r="K91" s="2"/>
      <c r="L91" s="2"/>
      <c r="M91" s="2"/>
      <c r="N91" s="2"/>
      <c r="O91" s="2"/>
      <c r="P91" s="2"/>
      <c r="Q91" s="2"/>
      <c r="R91" s="2"/>
      <c r="S91" s="2"/>
      <c r="T91" s="2"/>
      <c r="U91" s="2"/>
      <c r="V91" s="2"/>
      <c r="W91" s="2"/>
      <c r="X91" s="2"/>
      <c r="Y91" s="2"/>
      <c r="Z91" s="2"/>
    </row>
    <row r="92" spans="1:26" ht="15.75" hidden="1" customHeight="1" x14ac:dyDescent="0.25">
      <c r="A92" s="15"/>
      <c r="B92" s="377"/>
      <c r="C92" s="375"/>
      <c r="D92" s="375"/>
      <c r="E92" s="375"/>
      <c r="F92" s="375"/>
      <c r="G92" s="375"/>
      <c r="H92" s="15"/>
      <c r="I92" s="33"/>
      <c r="J92" s="34"/>
      <c r="K92" s="2"/>
      <c r="L92" s="2"/>
      <c r="M92" s="2"/>
      <c r="N92" s="2"/>
      <c r="O92" s="2"/>
      <c r="P92" s="2"/>
      <c r="Q92" s="2"/>
      <c r="R92" s="2"/>
      <c r="S92" s="2"/>
      <c r="T92" s="2"/>
      <c r="U92" s="2"/>
      <c r="V92" s="2"/>
      <c r="W92" s="2"/>
      <c r="X92" s="2"/>
      <c r="Y92" s="2"/>
      <c r="Z92" s="2"/>
    </row>
    <row r="93" spans="1:26" ht="15.75" hidden="1" customHeight="1" x14ac:dyDescent="0.25">
      <c r="A93" s="15"/>
      <c r="B93" s="18"/>
      <c r="C93" s="2"/>
      <c r="D93" s="2"/>
      <c r="E93" s="2"/>
      <c r="F93" s="2"/>
      <c r="G93" s="2"/>
      <c r="H93" s="15"/>
      <c r="I93" s="2"/>
      <c r="J93" s="17"/>
      <c r="K93" s="2"/>
      <c r="L93" s="2"/>
      <c r="M93" s="2"/>
      <c r="N93" s="2"/>
      <c r="O93" s="2"/>
      <c r="P93" s="2"/>
      <c r="Q93" s="2"/>
      <c r="R93" s="2"/>
      <c r="S93" s="2"/>
      <c r="T93" s="2"/>
      <c r="U93" s="2"/>
      <c r="V93" s="2"/>
      <c r="W93" s="2"/>
      <c r="X93" s="2"/>
      <c r="Y93" s="2"/>
      <c r="Z93" s="2"/>
    </row>
    <row r="94" spans="1:26" ht="15.75" hidden="1" customHeight="1" x14ac:dyDescent="0.25">
      <c r="A94" s="15"/>
      <c r="B94" s="378" t="s">
        <v>76</v>
      </c>
      <c r="C94" s="356"/>
      <c r="D94" s="356"/>
      <c r="E94" s="356"/>
      <c r="F94" s="356"/>
      <c r="G94" s="357"/>
      <c r="H94" s="15"/>
      <c r="I94" s="2"/>
      <c r="J94" s="17"/>
      <c r="K94" s="2"/>
      <c r="L94" s="2"/>
      <c r="M94" s="2"/>
      <c r="N94" s="2"/>
      <c r="O94" s="2"/>
      <c r="P94" s="2"/>
      <c r="Q94" s="2"/>
      <c r="R94" s="2"/>
      <c r="S94" s="2"/>
      <c r="T94" s="2"/>
      <c r="U94" s="2"/>
      <c r="V94" s="2"/>
      <c r="W94" s="2"/>
      <c r="X94" s="2"/>
      <c r="Y94" s="2"/>
      <c r="Z94" s="2"/>
    </row>
    <row r="95" spans="1:26" ht="15.75" hidden="1" customHeight="1" x14ac:dyDescent="0.25">
      <c r="A95" s="15"/>
      <c r="B95" s="374" t="s">
        <v>35</v>
      </c>
      <c r="C95" s="375"/>
      <c r="D95" s="375"/>
      <c r="E95" s="375"/>
      <c r="F95" s="375"/>
      <c r="G95" s="375"/>
      <c r="H95" s="15"/>
      <c r="I95" s="2"/>
      <c r="J95" s="17"/>
      <c r="K95" s="2"/>
      <c r="L95" s="2"/>
      <c r="M95" s="2"/>
      <c r="N95" s="2"/>
      <c r="O95" s="2"/>
      <c r="P95" s="2"/>
      <c r="Q95" s="2"/>
      <c r="R95" s="2"/>
      <c r="S95" s="2"/>
      <c r="T95" s="2"/>
      <c r="U95" s="2"/>
      <c r="V95" s="2"/>
      <c r="W95" s="2"/>
      <c r="X95" s="2"/>
      <c r="Y95" s="2"/>
      <c r="Z95" s="2"/>
    </row>
    <row r="96" spans="1:26" ht="15.75" hidden="1" customHeight="1" x14ac:dyDescent="0.25">
      <c r="A96" s="15"/>
      <c r="B96" s="18"/>
      <c r="C96" s="19" t="s">
        <v>36</v>
      </c>
      <c r="D96" s="2"/>
      <c r="E96" s="2"/>
      <c r="F96" s="2"/>
      <c r="G96" s="2"/>
      <c r="H96" s="15"/>
      <c r="I96" s="2"/>
      <c r="J96" s="17"/>
      <c r="K96" s="2"/>
      <c r="L96" s="2"/>
      <c r="M96" s="2"/>
      <c r="N96" s="2"/>
      <c r="O96" s="2"/>
      <c r="P96" s="2"/>
      <c r="Q96" s="2"/>
      <c r="R96" s="2"/>
      <c r="S96" s="2"/>
      <c r="T96" s="2"/>
      <c r="U96" s="2"/>
      <c r="V96" s="2"/>
      <c r="W96" s="2"/>
      <c r="X96" s="2"/>
      <c r="Y96" s="2"/>
      <c r="Z96" s="2"/>
    </row>
    <row r="97" spans="1:26" ht="15.75" hidden="1" customHeight="1" x14ac:dyDescent="0.25">
      <c r="A97" s="15"/>
      <c r="B97" s="20" t="s">
        <v>37</v>
      </c>
      <c r="C97" s="379"/>
      <c r="D97" s="380"/>
      <c r="E97" s="380"/>
      <c r="F97" s="380"/>
      <c r="G97" s="381"/>
      <c r="H97" s="15" t="s">
        <v>39</v>
      </c>
      <c r="I97" s="2"/>
      <c r="J97" s="17"/>
      <c r="K97" s="2"/>
      <c r="L97" s="2"/>
      <c r="M97" s="2"/>
      <c r="N97" s="2"/>
      <c r="O97" s="2"/>
      <c r="P97" s="2"/>
      <c r="Q97" s="2"/>
      <c r="R97" s="2"/>
      <c r="S97" s="2"/>
      <c r="T97" s="2"/>
      <c r="U97" s="2"/>
      <c r="V97" s="2"/>
      <c r="W97" s="2"/>
      <c r="X97" s="2"/>
      <c r="Y97" s="2"/>
      <c r="Z97" s="2"/>
    </row>
    <row r="98" spans="1:26" ht="15.75" hidden="1" customHeight="1" x14ac:dyDescent="0.25">
      <c r="A98" s="15"/>
      <c r="B98" s="18"/>
      <c r="C98" s="18"/>
      <c r="D98" s="18"/>
      <c r="E98" s="18"/>
      <c r="F98" s="18"/>
      <c r="G98" s="21" t="s">
        <v>40</v>
      </c>
      <c r="H98" s="15"/>
      <c r="I98" s="2"/>
      <c r="J98" s="17"/>
      <c r="K98" s="2"/>
      <c r="L98" s="2"/>
      <c r="M98" s="2"/>
      <c r="N98" s="2"/>
      <c r="O98" s="2"/>
      <c r="P98" s="2"/>
      <c r="Q98" s="2"/>
      <c r="R98" s="2"/>
      <c r="S98" s="2"/>
      <c r="T98" s="2"/>
      <c r="U98" s="2"/>
      <c r="V98" s="2"/>
      <c r="W98" s="2"/>
      <c r="X98" s="2"/>
      <c r="Y98" s="2"/>
      <c r="Z98" s="2"/>
    </row>
    <row r="99" spans="1:26" ht="15.75" hidden="1" customHeight="1" x14ac:dyDescent="0.25">
      <c r="A99" s="15"/>
      <c r="B99" s="20" t="s">
        <v>41</v>
      </c>
      <c r="C99" s="379"/>
      <c r="D99" s="381"/>
      <c r="E99" s="18"/>
      <c r="F99" s="379"/>
      <c r="G99" s="381"/>
      <c r="H99" s="15" t="s">
        <v>44</v>
      </c>
      <c r="I99" s="2"/>
      <c r="J99" s="17"/>
      <c r="K99" s="2"/>
      <c r="L99" s="2"/>
      <c r="M99" s="2"/>
      <c r="N99" s="2"/>
      <c r="O99" s="2"/>
      <c r="P99" s="2"/>
      <c r="Q99" s="2"/>
      <c r="R99" s="2"/>
      <c r="S99" s="2"/>
      <c r="T99" s="2"/>
      <c r="U99" s="2"/>
      <c r="V99" s="2"/>
      <c r="W99" s="2"/>
      <c r="X99" s="2"/>
      <c r="Y99" s="2"/>
      <c r="Z99" s="2"/>
    </row>
    <row r="100" spans="1:26" ht="15.75" hidden="1" customHeight="1" x14ac:dyDescent="0.25">
      <c r="A100" s="15"/>
      <c r="B100" s="18"/>
      <c r="C100" s="18"/>
      <c r="D100" s="18"/>
      <c r="E100" s="18"/>
      <c r="F100" s="18"/>
      <c r="G100" s="18"/>
      <c r="H100" s="15"/>
      <c r="I100" s="2"/>
      <c r="J100" s="17"/>
      <c r="K100" s="2"/>
      <c r="L100" s="2"/>
      <c r="M100" s="2"/>
      <c r="N100" s="2"/>
      <c r="O100" s="2"/>
      <c r="P100" s="2"/>
      <c r="Q100" s="2"/>
      <c r="R100" s="2"/>
      <c r="S100" s="2"/>
      <c r="T100" s="2"/>
      <c r="U100" s="2"/>
      <c r="V100" s="2"/>
      <c r="W100" s="2"/>
      <c r="X100" s="2"/>
      <c r="Y100" s="2"/>
      <c r="Z100" s="2"/>
    </row>
    <row r="101" spans="1:26" ht="15.75" hidden="1" customHeight="1" x14ac:dyDescent="0.25">
      <c r="A101" s="15"/>
      <c r="B101" s="20" t="s">
        <v>45</v>
      </c>
      <c r="C101" s="385"/>
      <c r="D101" s="380"/>
      <c r="E101" s="380"/>
      <c r="F101" s="380"/>
      <c r="G101" s="381"/>
      <c r="H101" s="15" t="s">
        <v>47</v>
      </c>
      <c r="I101" s="2"/>
      <c r="J101" s="17"/>
      <c r="K101" s="2"/>
      <c r="L101" s="2"/>
      <c r="M101" s="2"/>
      <c r="N101" s="2"/>
      <c r="O101" s="2"/>
      <c r="P101" s="2"/>
      <c r="Q101" s="2"/>
      <c r="R101" s="2"/>
      <c r="S101" s="2"/>
      <c r="T101" s="2"/>
      <c r="U101" s="2"/>
      <c r="V101" s="2"/>
      <c r="W101" s="2"/>
      <c r="X101" s="2"/>
      <c r="Y101" s="2"/>
      <c r="Z101" s="2"/>
    </row>
    <row r="102" spans="1:26" ht="15.75" hidden="1" customHeight="1" x14ac:dyDescent="0.25">
      <c r="A102" s="15"/>
      <c r="B102" s="20"/>
      <c r="C102" s="384"/>
      <c r="D102" s="375"/>
      <c r="E102" s="375"/>
      <c r="F102" s="375"/>
      <c r="G102" s="375"/>
      <c r="H102" s="15"/>
      <c r="I102" s="2"/>
      <c r="J102" s="17"/>
      <c r="K102" s="2"/>
      <c r="L102" s="2"/>
      <c r="M102" s="2"/>
      <c r="N102" s="2"/>
      <c r="O102" s="2"/>
      <c r="P102" s="2"/>
      <c r="Q102" s="2"/>
      <c r="R102" s="2"/>
      <c r="S102" s="2"/>
      <c r="T102" s="2"/>
      <c r="U102" s="2"/>
      <c r="V102" s="2"/>
      <c r="W102" s="2"/>
      <c r="X102" s="2"/>
      <c r="Y102" s="2"/>
      <c r="Z102" s="2"/>
    </row>
    <row r="103" spans="1:26" ht="15.75" hidden="1" customHeight="1" x14ac:dyDescent="0.25">
      <c r="A103" s="15"/>
      <c r="B103" s="17" t="s">
        <v>48</v>
      </c>
      <c r="C103" s="26"/>
      <c r="D103" s="17"/>
      <c r="E103" s="26"/>
      <c r="F103" s="17"/>
      <c r="G103" s="26"/>
      <c r="H103" s="27"/>
      <c r="I103" s="2"/>
      <c r="J103" s="17"/>
      <c r="K103" s="2"/>
      <c r="L103" s="2"/>
      <c r="M103" s="2"/>
      <c r="N103" s="2"/>
      <c r="O103" s="2"/>
      <c r="P103" s="2"/>
      <c r="Q103" s="2"/>
      <c r="R103" s="2"/>
      <c r="S103" s="2"/>
      <c r="T103" s="2"/>
      <c r="U103" s="2"/>
      <c r="V103" s="2"/>
      <c r="W103" s="2"/>
      <c r="X103" s="2"/>
      <c r="Y103" s="2"/>
      <c r="Z103" s="2"/>
    </row>
    <row r="104" spans="1:26" ht="15.75" hidden="1" customHeight="1" x14ac:dyDescent="0.25">
      <c r="A104" s="15"/>
      <c r="B104" s="18"/>
      <c r="C104" s="17"/>
      <c r="D104" s="17"/>
      <c r="E104" s="17"/>
      <c r="F104" s="17"/>
      <c r="G104" s="17"/>
      <c r="H104" s="15"/>
      <c r="I104" s="2"/>
      <c r="J104" s="17"/>
      <c r="K104" s="2"/>
      <c r="L104" s="2"/>
      <c r="M104" s="2"/>
      <c r="N104" s="2"/>
      <c r="O104" s="2"/>
      <c r="P104" s="2"/>
      <c r="Q104" s="2"/>
      <c r="R104" s="2"/>
      <c r="S104" s="2"/>
      <c r="T104" s="2"/>
      <c r="U104" s="2"/>
      <c r="V104" s="2"/>
      <c r="W104" s="2"/>
      <c r="X104" s="2"/>
      <c r="Y104" s="2"/>
      <c r="Z104" s="2"/>
    </row>
    <row r="105" spans="1:26" ht="15.75" hidden="1" customHeight="1" x14ac:dyDescent="0.25">
      <c r="A105" s="15"/>
      <c r="B105" s="17" t="s">
        <v>52</v>
      </c>
      <c r="C105" s="26"/>
      <c r="D105" s="17"/>
      <c r="E105" s="26"/>
      <c r="F105" s="17"/>
      <c r="G105" s="26"/>
      <c r="H105" s="15"/>
      <c r="I105" s="2"/>
      <c r="J105" s="17"/>
      <c r="K105" s="2"/>
      <c r="L105" s="2"/>
      <c r="M105" s="2"/>
      <c r="N105" s="2"/>
      <c r="O105" s="2"/>
      <c r="P105" s="2"/>
      <c r="Q105" s="2"/>
      <c r="R105" s="2"/>
      <c r="S105" s="2"/>
      <c r="T105" s="2"/>
      <c r="U105" s="2"/>
      <c r="V105" s="2"/>
      <c r="W105" s="2"/>
      <c r="X105" s="2"/>
      <c r="Y105" s="2"/>
      <c r="Z105" s="2"/>
    </row>
    <row r="106" spans="1:26" ht="15.75" hidden="1" customHeight="1" x14ac:dyDescent="0.25">
      <c r="A106" s="15"/>
      <c r="B106" s="18"/>
      <c r="C106" s="23"/>
      <c r="D106" s="23"/>
      <c r="E106" s="23"/>
      <c r="F106" s="23"/>
      <c r="G106" s="23"/>
      <c r="H106" s="15"/>
      <c r="I106" s="2"/>
      <c r="J106" s="17"/>
      <c r="K106" s="2"/>
      <c r="L106" s="2"/>
      <c r="M106" s="2"/>
      <c r="N106" s="2"/>
      <c r="O106" s="2"/>
      <c r="P106" s="2"/>
      <c r="Q106" s="2"/>
      <c r="R106" s="2"/>
      <c r="S106" s="2"/>
      <c r="T106" s="2"/>
      <c r="U106" s="2"/>
      <c r="V106" s="2"/>
      <c r="W106" s="2"/>
      <c r="X106" s="2"/>
      <c r="Y106" s="2"/>
      <c r="Z106" s="2"/>
    </row>
    <row r="107" spans="1:26" ht="15.75" hidden="1" customHeight="1" x14ac:dyDescent="0.25">
      <c r="A107" s="15"/>
      <c r="B107" s="376" t="s">
        <v>55</v>
      </c>
      <c r="C107" s="356"/>
      <c r="D107" s="356"/>
      <c r="E107" s="356"/>
      <c r="F107" s="356"/>
      <c r="G107" s="357"/>
      <c r="H107" s="15"/>
      <c r="I107" s="35" t="s">
        <v>56</v>
      </c>
      <c r="J107" s="17"/>
      <c r="K107" s="2"/>
      <c r="L107" s="2"/>
      <c r="M107" s="2"/>
      <c r="N107" s="2"/>
      <c r="O107" s="2"/>
      <c r="P107" s="2"/>
      <c r="Q107" s="2"/>
      <c r="R107" s="2"/>
      <c r="S107" s="2"/>
      <c r="T107" s="2"/>
      <c r="U107" s="2"/>
      <c r="V107" s="2"/>
      <c r="W107" s="2"/>
      <c r="X107" s="2"/>
      <c r="Y107" s="2"/>
      <c r="Z107" s="2"/>
    </row>
    <row r="108" spans="1:26" ht="15.75" hidden="1" customHeight="1" x14ac:dyDescent="0.25">
      <c r="A108" s="15"/>
      <c r="B108" s="377" t="str">
        <f>IF(OR(C97="",C99="",F99="",C101=""),"",CONCATENATE($E$1," ",C97," ",$E$2," *",C99," *",F99,", ",$E$4," ",$C101))</f>
        <v/>
      </c>
      <c r="C108" s="375"/>
      <c r="D108" s="375"/>
      <c r="E108" s="375"/>
      <c r="F108" s="375"/>
      <c r="G108" s="375"/>
      <c r="H108" s="15"/>
      <c r="I108" s="31" t="s">
        <v>58</v>
      </c>
      <c r="J108" s="32" t="s">
        <v>59</v>
      </c>
      <c r="K108" s="2"/>
      <c r="L108" s="2"/>
      <c r="M108" s="2"/>
      <c r="N108" s="2"/>
      <c r="O108" s="2"/>
      <c r="P108" s="2"/>
      <c r="Q108" s="2"/>
      <c r="R108" s="2"/>
      <c r="S108" s="2"/>
      <c r="T108" s="2"/>
      <c r="U108" s="2"/>
      <c r="V108" s="2"/>
      <c r="W108" s="2"/>
      <c r="X108" s="2"/>
      <c r="Y108" s="2"/>
      <c r="Z108" s="2"/>
    </row>
    <row r="109" spans="1:26" ht="15.75" hidden="1" customHeight="1" x14ac:dyDescent="0.25">
      <c r="A109" s="15"/>
      <c r="B109" s="18"/>
      <c r="C109" s="2"/>
      <c r="D109" s="2"/>
      <c r="E109" s="2"/>
      <c r="F109" s="2"/>
      <c r="G109" s="2"/>
      <c r="H109" s="15"/>
      <c r="I109" s="33"/>
      <c r="J109" s="34"/>
      <c r="K109" s="2"/>
      <c r="L109" s="2"/>
      <c r="M109" s="2"/>
      <c r="N109" s="2"/>
      <c r="O109" s="2"/>
      <c r="P109" s="2"/>
      <c r="Q109" s="2"/>
      <c r="R109" s="2"/>
      <c r="S109" s="2"/>
      <c r="T109" s="2"/>
      <c r="U109" s="2"/>
      <c r="V109" s="2"/>
      <c r="W109" s="2"/>
      <c r="X109" s="2"/>
      <c r="Y109" s="2"/>
      <c r="Z109" s="2"/>
    </row>
    <row r="110" spans="1:26" ht="15.75" hidden="1" customHeight="1" x14ac:dyDescent="0.25">
      <c r="A110" s="15"/>
      <c r="B110" s="18"/>
      <c r="C110" s="2"/>
      <c r="D110" s="2"/>
      <c r="E110" s="2"/>
      <c r="F110" s="2"/>
      <c r="G110" s="2"/>
      <c r="H110" s="15"/>
      <c r="I110" s="2"/>
      <c r="J110" s="17"/>
      <c r="K110" s="2"/>
      <c r="L110" s="2"/>
      <c r="M110" s="2"/>
      <c r="N110" s="2"/>
      <c r="O110" s="2"/>
      <c r="P110" s="2"/>
      <c r="Q110" s="2"/>
      <c r="R110" s="2"/>
      <c r="S110" s="2"/>
      <c r="T110" s="2"/>
      <c r="U110" s="2"/>
      <c r="V110" s="2"/>
      <c r="W110" s="2"/>
      <c r="X110" s="2"/>
      <c r="Y110" s="2"/>
      <c r="Z110" s="2"/>
    </row>
    <row r="111" spans="1:26" ht="15.75" hidden="1" customHeight="1" x14ac:dyDescent="0.25">
      <c r="A111" s="15"/>
      <c r="B111" s="378" t="s">
        <v>77</v>
      </c>
      <c r="C111" s="356"/>
      <c r="D111" s="356"/>
      <c r="E111" s="356"/>
      <c r="F111" s="356"/>
      <c r="G111" s="357"/>
      <c r="H111" s="15"/>
      <c r="I111" s="2"/>
      <c r="J111" s="17"/>
      <c r="K111" s="2"/>
      <c r="L111" s="2"/>
      <c r="M111" s="2"/>
      <c r="N111" s="2"/>
      <c r="O111" s="2"/>
      <c r="P111" s="2"/>
      <c r="Q111" s="2"/>
      <c r="R111" s="2"/>
      <c r="S111" s="2"/>
      <c r="T111" s="2"/>
      <c r="U111" s="2"/>
      <c r="V111" s="2"/>
      <c r="W111" s="2"/>
      <c r="X111" s="2"/>
      <c r="Y111" s="2"/>
      <c r="Z111" s="2"/>
    </row>
    <row r="112" spans="1:26" ht="15.75" hidden="1" customHeight="1" x14ac:dyDescent="0.25">
      <c r="A112" s="15"/>
      <c r="B112" s="374" t="s">
        <v>35</v>
      </c>
      <c r="C112" s="375"/>
      <c r="D112" s="375"/>
      <c r="E112" s="375"/>
      <c r="F112" s="375"/>
      <c r="G112" s="375"/>
      <c r="H112" s="15"/>
      <c r="I112" s="2"/>
      <c r="J112" s="17"/>
      <c r="K112" s="2"/>
      <c r="L112" s="2"/>
      <c r="M112" s="2"/>
      <c r="N112" s="2"/>
      <c r="O112" s="2"/>
      <c r="P112" s="2"/>
      <c r="Q112" s="2"/>
      <c r="R112" s="2"/>
      <c r="S112" s="2"/>
      <c r="T112" s="2"/>
      <c r="U112" s="2"/>
      <c r="V112" s="2"/>
      <c r="W112" s="2"/>
      <c r="X112" s="2"/>
      <c r="Y112" s="2"/>
      <c r="Z112" s="2"/>
    </row>
    <row r="113" spans="1:26" ht="15.75" hidden="1" customHeight="1" x14ac:dyDescent="0.25">
      <c r="A113" s="15"/>
      <c r="B113" s="18"/>
      <c r="C113" s="19" t="s">
        <v>36</v>
      </c>
      <c r="D113" s="2"/>
      <c r="E113" s="2"/>
      <c r="F113" s="2"/>
      <c r="G113" s="2"/>
      <c r="H113" s="15"/>
      <c r="I113" s="2"/>
      <c r="J113" s="17"/>
      <c r="K113" s="2"/>
      <c r="L113" s="2"/>
      <c r="M113" s="2"/>
      <c r="N113" s="2"/>
      <c r="O113" s="2"/>
      <c r="P113" s="2"/>
      <c r="Q113" s="2"/>
      <c r="R113" s="2"/>
      <c r="S113" s="2"/>
      <c r="T113" s="2"/>
      <c r="U113" s="2"/>
      <c r="V113" s="2"/>
      <c r="W113" s="2"/>
      <c r="X113" s="2"/>
      <c r="Y113" s="2"/>
      <c r="Z113" s="2"/>
    </row>
    <row r="114" spans="1:26" ht="15.75" hidden="1" customHeight="1" x14ac:dyDescent="0.25">
      <c r="A114" s="15"/>
      <c r="B114" s="20" t="s">
        <v>37</v>
      </c>
      <c r="C114" s="379"/>
      <c r="D114" s="380"/>
      <c r="E114" s="380"/>
      <c r="F114" s="380"/>
      <c r="G114" s="381"/>
      <c r="H114" s="15" t="s">
        <v>39</v>
      </c>
      <c r="I114" s="2"/>
      <c r="J114" s="17"/>
      <c r="K114" s="2"/>
      <c r="L114" s="2"/>
      <c r="M114" s="2"/>
      <c r="N114" s="2"/>
      <c r="O114" s="2"/>
      <c r="P114" s="2"/>
      <c r="Q114" s="2"/>
      <c r="R114" s="2"/>
      <c r="S114" s="2"/>
      <c r="T114" s="2"/>
      <c r="U114" s="2"/>
      <c r="V114" s="2"/>
      <c r="W114" s="2"/>
      <c r="X114" s="2"/>
      <c r="Y114" s="2"/>
      <c r="Z114" s="2"/>
    </row>
    <row r="115" spans="1:26" ht="15.75" hidden="1" customHeight="1" x14ac:dyDescent="0.25">
      <c r="A115" s="15"/>
      <c r="B115" s="18"/>
      <c r="C115" s="18"/>
      <c r="D115" s="18"/>
      <c r="E115" s="18"/>
      <c r="F115" s="18"/>
      <c r="G115" s="21" t="s">
        <v>40</v>
      </c>
      <c r="H115" s="15"/>
      <c r="I115" s="2"/>
      <c r="J115" s="17"/>
      <c r="K115" s="2"/>
      <c r="L115" s="2"/>
      <c r="M115" s="2"/>
      <c r="N115" s="2"/>
      <c r="O115" s="2"/>
      <c r="P115" s="2"/>
      <c r="Q115" s="2"/>
      <c r="R115" s="2"/>
      <c r="S115" s="2"/>
      <c r="T115" s="2"/>
      <c r="U115" s="2"/>
      <c r="V115" s="2"/>
      <c r="W115" s="2"/>
      <c r="X115" s="2"/>
      <c r="Y115" s="2"/>
      <c r="Z115" s="2"/>
    </row>
    <row r="116" spans="1:26" ht="15.75" hidden="1" customHeight="1" x14ac:dyDescent="0.25">
      <c r="A116" s="15"/>
      <c r="B116" s="20" t="s">
        <v>41</v>
      </c>
      <c r="C116" s="379"/>
      <c r="D116" s="381"/>
      <c r="E116" s="18"/>
      <c r="F116" s="382"/>
      <c r="G116" s="381"/>
      <c r="H116" s="15" t="s">
        <v>44</v>
      </c>
      <c r="I116" s="2"/>
      <c r="J116" s="17"/>
      <c r="K116" s="2"/>
      <c r="L116" s="2"/>
      <c r="M116" s="2"/>
      <c r="N116" s="2"/>
      <c r="O116" s="2"/>
      <c r="P116" s="2"/>
      <c r="Q116" s="2"/>
      <c r="R116" s="2"/>
      <c r="S116" s="2"/>
      <c r="T116" s="2"/>
      <c r="U116" s="2"/>
      <c r="V116" s="2"/>
      <c r="W116" s="2"/>
      <c r="X116" s="2"/>
      <c r="Y116" s="2"/>
      <c r="Z116" s="2"/>
    </row>
    <row r="117" spans="1:26" ht="15.75" hidden="1" customHeight="1" x14ac:dyDescent="0.25">
      <c r="A117" s="15"/>
      <c r="B117" s="18"/>
      <c r="C117" s="18"/>
      <c r="D117" s="18"/>
      <c r="E117" s="18"/>
      <c r="F117" s="18"/>
      <c r="G117" s="18"/>
      <c r="H117" s="15"/>
      <c r="I117" s="2"/>
      <c r="J117" s="17"/>
      <c r="K117" s="2"/>
      <c r="L117" s="2"/>
      <c r="M117" s="2"/>
      <c r="N117" s="2"/>
      <c r="O117" s="2"/>
      <c r="P117" s="2"/>
      <c r="Q117" s="2"/>
      <c r="R117" s="2"/>
      <c r="S117" s="2"/>
      <c r="T117" s="2"/>
      <c r="U117" s="2"/>
      <c r="V117" s="2"/>
      <c r="W117" s="2"/>
      <c r="X117" s="2"/>
      <c r="Y117" s="2"/>
      <c r="Z117" s="2"/>
    </row>
    <row r="118" spans="1:26" ht="15.75" hidden="1" customHeight="1" x14ac:dyDescent="0.25">
      <c r="A118" s="15"/>
      <c r="B118" s="20" t="s">
        <v>45</v>
      </c>
      <c r="C118" s="385"/>
      <c r="D118" s="380"/>
      <c r="E118" s="380"/>
      <c r="F118" s="380"/>
      <c r="G118" s="381"/>
      <c r="H118" s="15" t="s">
        <v>47</v>
      </c>
      <c r="I118" s="2"/>
      <c r="J118" s="17"/>
      <c r="K118" s="2"/>
      <c r="L118" s="2"/>
      <c r="M118" s="2"/>
      <c r="N118" s="2"/>
      <c r="O118" s="2"/>
      <c r="P118" s="2"/>
      <c r="Q118" s="2"/>
      <c r="R118" s="2"/>
      <c r="S118" s="2"/>
      <c r="T118" s="2"/>
      <c r="U118" s="2"/>
      <c r="V118" s="2"/>
      <c r="W118" s="2"/>
      <c r="X118" s="2"/>
      <c r="Y118" s="2"/>
      <c r="Z118" s="2"/>
    </row>
    <row r="119" spans="1:26" ht="15.75" hidden="1" customHeight="1" x14ac:dyDescent="0.25">
      <c r="A119" s="15"/>
      <c r="B119" s="20"/>
      <c r="C119" s="384"/>
      <c r="D119" s="375"/>
      <c r="E119" s="375"/>
      <c r="F119" s="375"/>
      <c r="G119" s="375"/>
      <c r="H119" s="15"/>
      <c r="I119" s="2"/>
      <c r="J119" s="17"/>
      <c r="K119" s="2"/>
      <c r="L119" s="2"/>
      <c r="M119" s="2"/>
      <c r="N119" s="2"/>
      <c r="O119" s="2"/>
      <c r="P119" s="2"/>
      <c r="Q119" s="2"/>
      <c r="R119" s="2"/>
      <c r="S119" s="2"/>
      <c r="T119" s="2"/>
      <c r="U119" s="2"/>
      <c r="V119" s="2"/>
      <c r="W119" s="2"/>
      <c r="X119" s="2"/>
      <c r="Y119" s="2"/>
      <c r="Z119" s="2"/>
    </row>
    <row r="120" spans="1:26" ht="15.75" hidden="1" customHeight="1" x14ac:dyDescent="0.25">
      <c r="A120" s="15"/>
      <c r="B120" s="17" t="s">
        <v>48</v>
      </c>
      <c r="C120" s="26"/>
      <c r="D120" s="17"/>
      <c r="E120" s="26"/>
      <c r="F120" s="17"/>
      <c r="G120" s="26"/>
      <c r="H120" s="27"/>
      <c r="I120" s="2"/>
      <c r="J120" s="17"/>
      <c r="K120" s="2"/>
      <c r="L120" s="2"/>
      <c r="M120" s="2"/>
      <c r="N120" s="2"/>
      <c r="O120" s="2"/>
      <c r="P120" s="2"/>
      <c r="Q120" s="2"/>
      <c r="R120" s="2"/>
      <c r="S120" s="2"/>
      <c r="T120" s="2"/>
      <c r="U120" s="2"/>
      <c r="V120" s="2"/>
      <c r="W120" s="2"/>
      <c r="X120" s="2"/>
      <c r="Y120" s="2"/>
      <c r="Z120" s="2"/>
    </row>
    <row r="121" spans="1:26" ht="15.75" hidden="1" customHeight="1" x14ac:dyDescent="0.25">
      <c r="A121" s="15"/>
      <c r="B121" s="18"/>
      <c r="C121" s="17"/>
      <c r="D121" s="17"/>
      <c r="E121" s="17"/>
      <c r="F121" s="17"/>
      <c r="G121" s="17"/>
      <c r="H121" s="15"/>
      <c r="I121" s="2"/>
      <c r="J121" s="17"/>
      <c r="K121" s="2"/>
      <c r="L121" s="2"/>
      <c r="M121" s="2"/>
      <c r="N121" s="2"/>
      <c r="O121" s="2"/>
      <c r="P121" s="2"/>
      <c r="Q121" s="2"/>
      <c r="R121" s="2"/>
      <c r="S121" s="2"/>
      <c r="T121" s="2"/>
      <c r="U121" s="2"/>
      <c r="V121" s="2"/>
      <c r="W121" s="2"/>
      <c r="X121" s="2"/>
      <c r="Y121" s="2"/>
      <c r="Z121" s="2"/>
    </row>
    <row r="122" spans="1:26" ht="15.75" hidden="1" customHeight="1" x14ac:dyDescent="0.25">
      <c r="A122" s="15"/>
      <c r="B122" s="17" t="s">
        <v>52</v>
      </c>
      <c r="C122" s="26"/>
      <c r="D122" s="17"/>
      <c r="E122" s="26"/>
      <c r="F122" s="17"/>
      <c r="G122" s="26"/>
      <c r="H122" s="15"/>
      <c r="I122" s="2"/>
      <c r="J122" s="17"/>
      <c r="K122" s="2"/>
      <c r="L122" s="2"/>
      <c r="M122" s="2"/>
      <c r="N122" s="2"/>
      <c r="O122" s="2"/>
      <c r="P122" s="2"/>
      <c r="Q122" s="2"/>
      <c r="R122" s="2"/>
      <c r="S122" s="2"/>
      <c r="T122" s="2"/>
      <c r="U122" s="2"/>
      <c r="V122" s="2"/>
      <c r="W122" s="2"/>
      <c r="X122" s="2"/>
      <c r="Y122" s="2"/>
      <c r="Z122" s="2"/>
    </row>
    <row r="123" spans="1:26" ht="15.75" hidden="1" customHeight="1" x14ac:dyDescent="0.25">
      <c r="A123" s="15"/>
      <c r="B123" s="18"/>
      <c r="C123" s="23"/>
      <c r="D123" s="23"/>
      <c r="E123" s="23"/>
      <c r="F123" s="23"/>
      <c r="G123" s="23"/>
      <c r="H123" s="15"/>
      <c r="I123" s="2"/>
      <c r="J123" s="17"/>
      <c r="K123" s="2"/>
      <c r="L123" s="2"/>
      <c r="M123" s="2"/>
      <c r="N123" s="2"/>
      <c r="O123" s="2"/>
      <c r="P123" s="2"/>
      <c r="Q123" s="2"/>
      <c r="R123" s="2"/>
      <c r="S123" s="2"/>
      <c r="T123" s="2"/>
      <c r="U123" s="2"/>
      <c r="V123" s="2"/>
      <c r="W123" s="2"/>
      <c r="X123" s="2"/>
      <c r="Y123" s="2"/>
      <c r="Z123" s="2"/>
    </row>
    <row r="124" spans="1:26" ht="15.75" hidden="1" customHeight="1" x14ac:dyDescent="0.25">
      <c r="A124" s="15"/>
      <c r="B124" s="376" t="s">
        <v>55</v>
      </c>
      <c r="C124" s="356"/>
      <c r="D124" s="356"/>
      <c r="E124" s="356"/>
      <c r="F124" s="356"/>
      <c r="G124" s="357"/>
      <c r="H124" s="15"/>
      <c r="I124" s="35" t="s">
        <v>56</v>
      </c>
      <c r="J124" s="17"/>
      <c r="K124" s="2"/>
      <c r="L124" s="2"/>
      <c r="M124" s="2"/>
      <c r="N124" s="2"/>
      <c r="O124" s="2"/>
      <c r="P124" s="2"/>
      <c r="Q124" s="2"/>
      <c r="R124" s="2"/>
      <c r="S124" s="2"/>
      <c r="T124" s="2"/>
      <c r="U124" s="2"/>
      <c r="V124" s="2"/>
      <c r="W124" s="2"/>
      <c r="X124" s="2"/>
      <c r="Y124" s="2"/>
      <c r="Z124" s="2"/>
    </row>
    <row r="125" spans="1:26" ht="15.75" hidden="1" customHeight="1" x14ac:dyDescent="0.25">
      <c r="A125" s="15"/>
      <c r="B125" s="377" t="str">
        <f>IF(OR(C114="",C116="",F116="",C118=""),"",CONCATENATE($E$1," ",C114," ",$E$2," *",C116," *",F116,", ",$E$4," ",$C118))</f>
        <v/>
      </c>
      <c r="C125" s="375"/>
      <c r="D125" s="375"/>
      <c r="E125" s="375"/>
      <c r="F125" s="375"/>
      <c r="G125" s="375"/>
      <c r="H125" s="15"/>
      <c r="I125" s="31" t="s">
        <v>58</v>
      </c>
      <c r="J125" s="32" t="s">
        <v>59</v>
      </c>
      <c r="K125" s="2"/>
      <c r="L125" s="2"/>
      <c r="M125" s="2"/>
      <c r="N125" s="2"/>
      <c r="O125" s="2"/>
      <c r="P125" s="2"/>
      <c r="Q125" s="2"/>
      <c r="R125" s="2"/>
      <c r="S125" s="2"/>
      <c r="T125" s="2"/>
      <c r="U125" s="2"/>
      <c r="V125" s="2"/>
      <c r="W125" s="2"/>
      <c r="X125" s="2"/>
      <c r="Y125" s="2"/>
      <c r="Z125" s="2"/>
    </row>
    <row r="126" spans="1:26" ht="15.75" hidden="1" customHeight="1" x14ac:dyDescent="0.25">
      <c r="A126" s="15"/>
      <c r="B126" s="18"/>
      <c r="C126" s="2"/>
      <c r="D126" s="2"/>
      <c r="E126" s="2"/>
      <c r="F126" s="2"/>
      <c r="G126" s="2"/>
      <c r="H126" s="15"/>
      <c r="I126" s="33"/>
      <c r="J126" s="34"/>
      <c r="K126" s="2"/>
      <c r="L126" s="2"/>
      <c r="M126" s="2"/>
      <c r="N126" s="2"/>
      <c r="O126" s="2"/>
      <c r="P126" s="2"/>
      <c r="Q126" s="2"/>
      <c r="R126" s="2"/>
      <c r="S126" s="2"/>
      <c r="T126" s="2"/>
      <c r="U126" s="2"/>
      <c r="V126" s="2"/>
      <c r="W126" s="2"/>
      <c r="X126" s="2"/>
      <c r="Y126" s="2"/>
      <c r="Z126" s="2"/>
    </row>
    <row r="127" spans="1:26" ht="15.75" hidden="1" customHeight="1" x14ac:dyDescent="0.25">
      <c r="A127" s="15"/>
      <c r="B127" s="18"/>
      <c r="C127" s="2"/>
      <c r="D127" s="2"/>
      <c r="E127" s="2"/>
      <c r="F127" s="2"/>
      <c r="G127" s="2"/>
      <c r="H127" s="15"/>
      <c r="I127" s="2"/>
      <c r="J127" s="17"/>
      <c r="K127" s="2"/>
      <c r="L127" s="2"/>
      <c r="M127" s="2"/>
      <c r="N127" s="2"/>
      <c r="O127" s="2"/>
      <c r="P127" s="2"/>
      <c r="Q127" s="2"/>
      <c r="R127" s="2"/>
      <c r="S127" s="2"/>
      <c r="T127" s="2"/>
      <c r="U127" s="2"/>
      <c r="V127" s="2"/>
      <c r="W127" s="2"/>
      <c r="X127" s="2"/>
      <c r="Y127" s="2"/>
      <c r="Z127" s="2"/>
    </row>
    <row r="128" spans="1:26" ht="15.75" hidden="1" customHeight="1" x14ac:dyDescent="0.25">
      <c r="A128" s="15"/>
      <c r="B128" s="378" t="s">
        <v>78</v>
      </c>
      <c r="C128" s="356"/>
      <c r="D128" s="356"/>
      <c r="E128" s="356"/>
      <c r="F128" s="356"/>
      <c r="G128" s="357"/>
      <c r="H128" s="15"/>
      <c r="I128" s="2"/>
      <c r="J128" s="17"/>
      <c r="K128" s="2"/>
      <c r="L128" s="2"/>
      <c r="M128" s="2"/>
      <c r="N128" s="2"/>
      <c r="O128" s="2"/>
      <c r="P128" s="2"/>
      <c r="Q128" s="2"/>
      <c r="R128" s="2"/>
      <c r="S128" s="2"/>
      <c r="T128" s="2"/>
      <c r="U128" s="2"/>
      <c r="V128" s="2"/>
      <c r="W128" s="2"/>
      <c r="X128" s="2"/>
      <c r="Y128" s="2"/>
      <c r="Z128" s="2"/>
    </row>
    <row r="129" spans="1:26" ht="15.75" hidden="1" customHeight="1" x14ac:dyDescent="0.25">
      <c r="A129" s="15"/>
      <c r="B129" s="374" t="s">
        <v>35</v>
      </c>
      <c r="C129" s="375"/>
      <c r="D129" s="375"/>
      <c r="E129" s="375"/>
      <c r="F129" s="375"/>
      <c r="G129" s="375"/>
      <c r="H129" s="15"/>
      <c r="I129" s="2"/>
      <c r="J129" s="17"/>
      <c r="K129" s="2"/>
      <c r="L129" s="2"/>
      <c r="M129" s="2"/>
      <c r="N129" s="2"/>
      <c r="O129" s="2"/>
      <c r="P129" s="2"/>
      <c r="Q129" s="2"/>
      <c r="R129" s="2"/>
      <c r="S129" s="2"/>
      <c r="T129" s="2"/>
      <c r="U129" s="2"/>
      <c r="V129" s="2"/>
      <c r="W129" s="2"/>
      <c r="X129" s="2"/>
      <c r="Y129" s="2"/>
      <c r="Z129" s="2"/>
    </row>
    <row r="130" spans="1:26" ht="15.75" hidden="1" customHeight="1" x14ac:dyDescent="0.25">
      <c r="A130" s="15"/>
      <c r="B130" s="18"/>
      <c r="C130" s="19" t="s">
        <v>36</v>
      </c>
      <c r="D130" s="2"/>
      <c r="E130" s="2"/>
      <c r="F130" s="2"/>
      <c r="G130" s="2"/>
      <c r="H130" s="15"/>
      <c r="I130" s="2"/>
      <c r="J130" s="17"/>
      <c r="K130" s="2"/>
      <c r="L130" s="2"/>
      <c r="M130" s="2"/>
      <c r="N130" s="2"/>
      <c r="O130" s="2"/>
      <c r="P130" s="2"/>
      <c r="Q130" s="2"/>
      <c r="R130" s="2"/>
      <c r="S130" s="2"/>
      <c r="T130" s="2"/>
      <c r="U130" s="2"/>
      <c r="V130" s="2"/>
      <c r="W130" s="2"/>
      <c r="X130" s="2"/>
      <c r="Y130" s="2"/>
      <c r="Z130" s="2"/>
    </row>
    <row r="131" spans="1:26" ht="15.75" hidden="1" customHeight="1" x14ac:dyDescent="0.25">
      <c r="A131" s="15"/>
      <c r="B131" s="20" t="s">
        <v>37</v>
      </c>
      <c r="C131" s="379"/>
      <c r="D131" s="380"/>
      <c r="E131" s="380"/>
      <c r="F131" s="380"/>
      <c r="G131" s="381"/>
      <c r="H131" s="15" t="s">
        <v>39</v>
      </c>
      <c r="I131" s="2"/>
      <c r="J131" s="17"/>
      <c r="K131" s="2"/>
      <c r="L131" s="2"/>
      <c r="M131" s="2"/>
      <c r="N131" s="2"/>
      <c r="O131" s="2"/>
      <c r="P131" s="2"/>
      <c r="Q131" s="2"/>
      <c r="R131" s="2"/>
      <c r="S131" s="2"/>
      <c r="T131" s="2"/>
      <c r="U131" s="2"/>
      <c r="V131" s="2"/>
      <c r="W131" s="2"/>
      <c r="X131" s="2"/>
      <c r="Y131" s="2"/>
      <c r="Z131" s="2"/>
    </row>
    <row r="132" spans="1:26" ht="15.75" hidden="1" customHeight="1" x14ac:dyDescent="0.25">
      <c r="A132" s="15"/>
      <c r="B132" s="18"/>
      <c r="C132" s="18"/>
      <c r="D132" s="18"/>
      <c r="E132" s="18"/>
      <c r="F132" s="18"/>
      <c r="G132" s="21" t="s">
        <v>40</v>
      </c>
      <c r="H132" s="15"/>
      <c r="I132" s="2"/>
      <c r="J132" s="17"/>
      <c r="K132" s="2"/>
      <c r="L132" s="2"/>
      <c r="M132" s="2"/>
      <c r="N132" s="2"/>
      <c r="O132" s="2"/>
      <c r="P132" s="2"/>
      <c r="Q132" s="2"/>
      <c r="R132" s="2"/>
      <c r="S132" s="2"/>
      <c r="T132" s="2"/>
      <c r="U132" s="2"/>
      <c r="V132" s="2"/>
      <c r="W132" s="2"/>
      <c r="X132" s="2"/>
      <c r="Y132" s="2"/>
      <c r="Z132" s="2"/>
    </row>
    <row r="133" spans="1:26" ht="15.75" hidden="1" customHeight="1" x14ac:dyDescent="0.25">
      <c r="A133" s="15"/>
      <c r="B133" s="20" t="s">
        <v>41</v>
      </c>
      <c r="C133" s="379"/>
      <c r="D133" s="381"/>
      <c r="E133" s="17"/>
      <c r="F133" s="379"/>
      <c r="G133" s="381"/>
      <c r="H133" s="15" t="s">
        <v>44</v>
      </c>
      <c r="I133" s="2"/>
      <c r="J133" s="17"/>
      <c r="K133" s="2"/>
      <c r="L133" s="2"/>
      <c r="M133" s="2"/>
      <c r="N133" s="2"/>
      <c r="O133" s="2"/>
      <c r="P133" s="2"/>
      <c r="Q133" s="2"/>
      <c r="R133" s="2"/>
      <c r="S133" s="2"/>
      <c r="T133" s="2"/>
      <c r="U133" s="2"/>
      <c r="V133" s="2"/>
      <c r="W133" s="2"/>
      <c r="X133" s="2"/>
      <c r="Y133" s="2"/>
      <c r="Z133" s="2"/>
    </row>
    <row r="134" spans="1:26" ht="15.75" hidden="1" customHeight="1" x14ac:dyDescent="0.25">
      <c r="A134" s="15"/>
      <c r="B134" s="18"/>
      <c r="C134" s="18"/>
      <c r="D134" s="18"/>
      <c r="E134" s="18"/>
      <c r="F134" s="18"/>
      <c r="G134" s="18"/>
      <c r="H134" s="15"/>
      <c r="I134" s="2"/>
      <c r="J134" s="17"/>
      <c r="K134" s="2"/>
      <c r="L134" s="2"/>
      <c r="M134" s="2"/>
      <c r="N134" s="2"/>
      <c r="O134" s="2"/>
      <c r="P134" s="2"/>
      <c r="Q134" s="2"/>
      <c r="R134" s="2"/>
      <c r="S134" s="2"/>
      <c r="T134" s="2"/>
      <c r="U134" s="2"/>
      <c r="V134" s="2"/>
      <c r="W134" s="2"/>
      <c r="X134" s="2"/>
      <c r="Y134" s="2"/>
      <c r="Z134" s="2"/>
    </row>
    <row r="135" spans="1:26" ht="15.75" hidden="1" customHeight="1" x14ac:dyDescent="0.25">
      <c r="A135" s="15"/>
      <c r="B135" s="20" t="s">
        <v>45</v>
      </c>
      <c r="C135" s="385"/>
      <c r="D135" s="380"/>
      <c r="E135" s="380"/>
      <c r="F135" s="380"/>
      <c r="G135" s="381"/>
      <c r="H135" s="15" t="s">
        <v>47</v>
      </c>
      <c r="I135" s="2"/>
      <c r="J135" s="17"/>
      <c r="K135" s="2"/>
      <c r="L135" s="2"/>
      <c r="M135" s="2"/>
      <c r="N135" s="2"/>
      <c r="O135" s="2"/>
      <c r="P135" s="2"/>
      <c r="Q135" s="2"/>
      <c r="R135" s="2"/>
      <c r="S135" s="2"/>
      <c r="T135" s="2"/>
      <c r="U135" s="2"/>
      <c r="V135" s="2"/>
      <c r="W135" s="2"/>
      <c r="X135" s="2"/>
      <c r="Y135" s="2"/>
      <c r="Z135" s="2"/>
    </row>
    <row r="136" spans="1:26" ht="15.75" hidden="1" customHeight="1" x14ac:dyDescent="0.25">
      <c r="A136" s="15"/>
      <c r="B136" s="20"/>
      <c r="C136" s="386"/>
      <c r="D136" s="387"/>
      <c r="E136" s="387"/>
      <c r="F136" s="387"/>
      <c r="G136" s="387"/>
      <c r="H136" s="15"/>
      <c r="I136" s="2"/>
      <c r="J136" s="17"/>
      <c r="K136" s="2"/>
      <c r="L136" s="2"/>
      <c r="M136" s="2"/>
      <c r="N136" s="2"/>
      <c r="O136" s="2"/>
      <c r="P136" s="2"/>
      <c r="Q136" s="2"/>
      <c r="R136" s="2"/>
      <c r="S136" s="2"/>
      <c r="T136" s="2"/>
      <c r="U136" s="2"/>
      <c r="V136" s="2"/>
      <c r="W136" s="2"/>
      <c r="X136" s="2"/>
      <c r="Y136" s="2"/>
      <c r="Z136" s="2"/>
    </row>
    <row r="137" spans="1:26" ht="15.75" hidden="1" customHeight="1" x14ac:dyDescent="0.25">
      <c r="A137" s="15"/>
      <c r="B137" s="17" t="s">
        <v>48</v>
      </c>
      <c r="C137" s="26"/>
      <c r="D137" s="18"/>
      <c r="E137" s="26"/>
      <c r="F137" s="18"/>
      <c r="G137" s="26"/>
      <c r="H137" s="27"/>
      <c r="I137" s="2"/>
      <c r="J137" s="17"/>
      <c r="K137" s="2"/>
      <c r="L137" s="2"/>
      <c r="M137" s="2"/>
      <c r="N137" s="2"/>
      <c r="O137" s="2"/>
      <c r="P137" s="2"/>
      <c r="Q137" s="2"/>
      <c r="R137" s="2"/>
      <c r="S137" s="2"/>
      <c r="T137" s="2"/>
      <c r="U137" s="2"/>
      <c r="V137" s="2"/>
      <c r="W137" s="2"/>
      <c r="X137" s="2"/>
      <c r="Y137" s="2"/>
      <c r="Z137" s="2"/>
    </row>
    <row r="138" spans="1:26" ht="15.75" hidden="1" customHeight="1" x14ac:dyDescent="0.25">
      <c r="A138" s="15"/>
      <c r="B138" s="18"/>
      <c r="C138" s="18"/>
      <c r="D138" s="18"/>
      <c r="E138" s="18"/>
      <c r="F138" s="18"/>
      <c r="G138" s="18"/>
      <c r="H138" s="15"/>
      <c r="I138" s="2"/>
      <c r="J138" s="17"/>
      <c r="K138" s="2"/>
      <c r="L138" s="2"/>
      <c r="M138" s="2"/>
      <c r="N138" s="2"/>
      <c r="O138" s="2"/>
      <c r="P138" s="2"/>
      <c r="Q138" s="2"/>
      <c r="R138" s="2"/>
      <c r="S138" s="2"/>
      <c r="T138" s="2"/>
      <c r="U138" s="2"/>
      <c r="V138" s="2"/>
      <c r="W138" s="2"/>
      <c r="X138" s="2"/>
      <c r="Y138" s="2"/>
      <c r="Z138" s="2"/>
    </row>
    <row r="139" spans="1:26" ht="15.75" hidden="1" customHeight="1" x14ac:dyDescent="0.25">
      <c r="A139" s="15"/>
      <c r="B139" s="17" t="s">
        <v>52</v>
      </c>
      <c r="C139" s="26"/>
      <c r="D139" s="17"/>
      <c r="E139" s="26"/>
      <c r="F139" s="17"/>
      <c r="G139" s="26"/>
      <c r="H139" s="15"/>
      <c r="I139" s="2"/>
      <c r="J139" s="17"/>
      <c r="K139" s="2"/>
      <c r="L139" s="2"/>
      <c r="M139" s="2"/>
      <c r="N139" s="2"/>
      <c r="O139" s="2"/>
      <c r="P139" s="2"/>
      <c r="Q139" s="2"/>
      <c r="R139" s="2"/>
      <c r="S139" s="2"/>
      <c r="T139" s="2"/>
      <c r="U139" s="2"/>
      <c r="V139" s="2"/>
      <c r="W139" s="2"/>
      <c r="X139" s="2"/>
      <c r="Y139" s="2"/>
      <c r="Z139" s="2"/>
    </row>
    <row r="140" spans="1:26" ht="15.75" hidden="1" customHeight="1" x14ac:dyDescent="0.25">
      <c r="A140" s="15"/>
      <c r="B140" s="18"/>
      <c r="C140" s="23"/>
      <c r="D140" s="23"/>
      <c r="E140" s="23"/>
      <c r="F140" s="23"/>
      <c r="G140" s="23"/>
      <c r="H140" s="15"/>
      <c r="I140" s="2"/>
      <c r="J140" s="17"/>
      <c r="K140" s="2"/>
      <c r="L140" s="2"/>
      <c r="M140" s="2"/>
      <c r="N140" s="2"/>
      <c r="O140" s="2"/>
      <c r="P140" s="2"/>
      <c r="Q140" s="2"/>
      <c r="R140" s="2"/>
      <c r="S140" s="2"/>
      <c r="T140" s="2"/>
      <c r="U140" s="2"/>
      <c r="V140" s="2"/>
      <c r="W140" s="2"/>
      <c r="X140" s="2"/>
      <c r="Y140" s="2"/>
      <c r="Z140" s="2"/>
    </row>
    <row r="141" spans="1:26" ht="15.75" hidden="1" customHeight="1" x14ac:dyDescent="0.25">
      <c r="A141" s="15"/>
      <c r="B141" s="376" t="s">
        <v>55</v>
      </c>
      <c r="C141" s="356"/>
      <c r="D141" s="356"/>
      <c r="E141" s="356"/>
      <c r="F141" s="356"/>
      <c r="G141" s="357"/>
      <c r="H141" s="15"/>
      <c r="I141" s="35" t="s">
        <v>56</v>
      </c>
      <c r="J141" s="17"/>
      <c r="K141" s="2"/>
      <c r="L141" s="2"/>
      <c r="M141" s="2"/>
      <c r="N141" s="2"/>
      <c r="O141" s="2"/>
      <c r="P141" s="2"/>
      <c r="Q141" s="2"/>
      <c r="R141" s="2"/>
      <c r="S141" s="2"/>
      <c r="T141" s="2"/>
      <c r="U141" s="2"/>
      <c r="V141" s="2"/>
      <c r="W141" s="2"/>
      <c r="X141" s="2"/>
      <c r="Y141" s="2"/>
      <c r="Z141" s="2"/>
    </row>
    <row r="142" spans="1:26" ht="15.75" hidden="1" customHeight="1" x14ac:dyDescent="0.25">
      <c r="A142" s="15"/>
      <c r="B142" s="377" t="str">
        <f>IF(OR(C131="",C133="",F133="",C135=""),"",CONCATENATE($E$1," ",C131," ",$E$2," *",C133," *",F133,", ",$E$4," ",$C135))</f>
        <v/>
      </c>
      <c r="C142" s="375"/>
      <c r="D142" s="375"/>
      <c r="E142" s="375"/>
      <c r="F142" s="375"/>
      <c r="G142" s="375"/>
      <c r="H142" s="15"/>
      <c r="I142" s="31" t="s">
        <v>58</v>
      </c>
      <c r="J142" s="32" t="s">
        <v>59</v>
      </c>
      <c r="K142" s="2"/>
      <c r="L142" s="2"/>
      <c r="M142" s="2"/>
      <c r="N142" s="2"/>
      <c r="O142" s="2"/>
      <c r="P142" s="2"/>
      <c r="Q142" s="2"/>
      <c r="R142" s="2"/>
      <c r="S142" s="2"/>
      <c r="T142" s="2"/>
      <c r="U142" s="2"/>
      <c r="V142" s="2"/>
      <c r="W142" s="2"/>
      <c r="X142" s="2"/>
      <c r="Y142" s="2"/>
      <c r="Z142" s="2"/>
    </row>
    <row r="143" spans="1:26" ht="15.75" hidden="1" customHeight="1" x14ac:dyDescent="0.25">
      <c r="A143" s="15"/>
      <c r="B143" s="18"/>
      <c r="C143" s="2"/>
      <c r="D143" s="2"/>
      <c r="E143" s="2"/>
      <c r="F143" s="2"/>
      <c r="G143" s="2"/>
      <c r="H143" s="15"/>
      <c r="I143" s="33"/>
      <c r="J143" s="34"/>
      <c r="K143" s="2"/>
      <c r="L143" s="2"/>
      <c r="M143" s="2"/>
      <c r="N143" s="2"/>
      <c r="O143" s="2"/>
      <c r="P143" s="2"/>
      <c r="Q143" s="2"/>
      <c r="R143" s="2"/>
      <c r="S143" s="2"/>
      <c r="T143" s="2"/>
      <c r="U143" s="2"/>
      <c r="V143" s="2"/>
      <c r="W143" s="2"/>
      <c r="X143" s="2"/>
      <c r="Y143" s="2"/>
      <c r="Z143" s="2"/>
    </row>
    <row r="144" spans="1:26" ht="15.75" hidden="1" customHeight="1" x14ac:dyDescent="0.25">
      <c r="A144" s="15"/>
      <c r="B144" s="18"/>
      <c r="C144" s="2"/>
      <c r="D144" s="2"/>
      <c r="E144" s="2"/>
      <c r="F144" s="2"/>
      <c r="G144" s="2"/>
      <c r="H144" s="15"/>
      <c r="I144" s="2"/>
      <c r="J144" s="17"/>
      <c r="K144" s="2"/>
      <c r="L144" s="2"/>
      <c r="M144" s="2"/>
      <c r="N144" s="2"/>
      <c r="O144" s="2"/>
      <c r="P144" s="2"/>
      <c r="Q144" s="2"/>
      <c r="R144" s="2"/>
      <c r="S144" s="2"/>
      <c r="T144" s="2"/>
      <c r="U144" s="2"/>
      <c r="V144" s="2"/>
      <c r="W144" s="2"/>
      <c r="X144" s="2"/>
      <c r="Y144" s="2"/>
      <c r="Z144" s="2"/>
    </row>
    <row r="145" spans="1:26" ht="15.75" hidden="1" customHeight="1" x14ac:dyDescent="0.25">
      <c r="A145" s="15"/>
      <c r="B145" s="378" t="s">
        <v>79</v>
      </c>
      <c r="C145" s="356"/>
      <c r="D145" s="356"/>
      <c r="E145" s="356"/>
      <c r="F145" s="356"/>
      <c r="G145" s="357"/>
      <c r="H145" s="15"/>
      <c r="I145" s="2"/>
      <c r="J145" s="17"/>
      <c r="K145" s="2"/>
      <c r="L145" s="2"/>
      <c r="M145" s="2"/>
      <c r="N145" s="2"/>
      <c r="O145" s="2"/>
      <c r="P145" s="2"/>
      <c r="Q145" s="2"/>
      <c r="R145" s="2"/>
      <c r="S145" s="2"/>
      <c r="T145" s="2"/>
      <c r="U145" s="2"/>
      <c r="V145" s="2"/>
      <c r="W145" s="2"/>
      <c r="X145" s="2"/>
      <c r="Y145" s="2"/>
      <c r="Z145" s="2"/>
    </row>
    <row r="146" spans="1:26" ht="15.75" hidden="1" customHeight="1" x14ac:dyDescent="0.25">
      <c r="A146" s="15"/>
      <c r="B146" s="374" t="s">
        <v>35</v>
      </c>
      <c r="C146" s="375"/>
      <c r="D146" s="375"/>
      <c r="E146" s="375"/>
      <c r="F146" s="375"/>
      <c r="G146" s="375"/>
      <c r="H146" s="15"/>
      <c r="I146" s="2"/>
      <c r="J146" s="17"/>
      <c r="K146" s="2"/>
      <c r="L146" s="2"/>
      <c r="M146" s="2"/>
      <c r="N146" s="2"/>
      <c r="O146" s="2"/>
      <c r="P146" s="2"/>
      <c r="Q146" s="2"/>
      <c r="R146" s="2"/>
      <c r="S146" s="2"/>
      <c r="T146" s="2"/>
      <c r="U146" s="2"/>
      <c r="V146" s="2"/>
      <c r="W146" s="2"/>
      <c r="X146" s="2"/>
      <c r="Y146" s="2"/>
      <c r="Z146" s="2"/>
    </row>
    <row r="147" spans="1:26" ht="15.75" hidden="1" customHeight="1" x14ac:dyDescent="0.25">
      <c r="A147" s="15"/>
      <c r="B147" s="18"/>
      <c r="C147" s="19" t="s">
        <v>36</v>
      </c>
      <c r="D147" s="2"/>
      <c r="E147" s="2"/>
      <c r="F147" s="2"/>
      <c r="G147" s="2"/>
      <c r="H147" s="15"/>
      <c r="I147" s="2"/>
      <c r="J147" s="17"/>
      <c r="K147" s="2"/>
      <c r="L147" s="2"/>
      <c r="M147" s="2"/>
      <c r="N147" s="2"/>
      <c r="O147" s="2"/>
      <c r="P147" s="2"/>
      <c r="Q147" s="2"/>
      <c r="R147" s="2"/>
      <c r="S147" s="2"/>
      <c r="T147" s="2"/>
      <c r="U147" s="2"/>
      <c r="V147" s="2"/>
      <c r="W147" s="2"/>
      <c r="X147" s="2"/>
      <c r="Y147" s="2"/>
      <c r="Z147" s="2"/>
    </row>
    <row r="148" spans="1:26" ht="15.75" hidden="1" customHeight="1" x14ac:dyDescent="0.25">
      <c r="A148" s="15"/>
      <c r="B148" s="20" t="s">
        <v>37</v>
      </c>
      <c r="C148" s="379"/>
      <c r="D148" s="380"/>
      <c r="E148" s="380"/>
      <c r="F148" s="380"/>
      <c r="G148" s="381"/>
      <c r="H148" s="15" t="s">
        <v>39</v>
      </c>
      <c r="I148" s="2"/>
      <c r="J148" s="17"/>
      <c r="K148" s="2"/>
      <c r="L148" s="2"/>
      <c r="M148" s="2"/>
      <c r="N148" s="2"/>
      <c r="O148" s="2"/>
      <c r="P148" s="2"/>
      <c r="Q148" s="2"/>
      <c r="R148" s="2"/>
      <c r="S148" s="2"/>
      <c r="T148" s="2"/>
      <c r="U148" s="2"/>
      <c r="V148" s="2"/>
      <c r="W148" s="2"/>
      <c r="X148" s="2"/>
      <c r="Y148" s="2"/>
      <c r="Z148" s="2"/>
    </row>
    <row r="149" spans="1:26" ht="15.75" hidden="1" customHeight="1" x14ac:dyDescent="0.25">
      <c r="A149" s="15"/>
      <c r="B149" s="18"/>
      <c r="C149" s="18"/>
      <c r="D149" s="18"/>
      <c r="E149" s="18"/>
      <c r="F149" s="18"/>
      <c r="G149" s="21" t="s">
        <v>40</v>
      </c>
      <c r="H149" s="15"/>
      <c r="I149" s="2"/>
      <c r="J149" s="17"/>
      <c r="K149" s="2"/>
      <c r="L149" s="2"/>
      <c r="M149" s="2"/>
      <c r="N149" s="2"/>
      <c r="O149" s="2"/>
      <c r="P149" s="2"/>
      <c r="Q149" s="2"/>
      <c r="R149" s="2"/>
      <c r="S149" s="2"/>
      <c r="T149" s="2"/>
      <c r="U149" s="2"/>
      <c r="V149" s="2"/>
      <c r="W149" s="2"/>
      <c r="X149" s="2"/>
      <c r="Y149" s="2"/>
      <c r="Z149" s="2"/>
    </row>
    <row r="150" spans="1:26" ht="15.75" hidden="1" customHeight="1" x14ac:dyDescent="0.25">
      <c r="A150" s="15"/>
      <c r="B150" s="20" t="s">
        <v>41</v>
      </c>
      <c r="C150" s="379"/>
      <c r="D150" s="381"/>
      <c r="E150" s="18"/>
      <c r="F150" s="382"/>
      <c r="G150" s="381"/>
      <c r="H150" s="15" t="s">
        <v>44</v>
      </c>
      <c r="I150" s="2"/>
      <c r="J150" s="17"/>
      <c r="K150" s="2"/>
      <c r="L150" s="2"/>
      <c r="M150" s="2"/>
      <c r="N150" s="2"/>
      <c r="O150" s="2"/>
      <c r="P150" s="2"/>
      <c r="Q150" s="2"/>
      <c r="R150" s="2"/>
      <c r="S150" s="2"/>
      <c r="T150" s="2"/>
      <c r="U150" s="2"/>
      <c r="V150" s="2"/>
      <c r="W150" s="2"/>
      <c r="X150" s="2"/>
      <c r="Y150" s="2"/>
      <c r="Z150" s="2"/>
    </row>
    <row r="151" spans="1:26" ht="15.75" hidden="1" customHeight="1" x14ac:dyDescent="0.25">
      <c r="A151" s="15"/>
      <c r="B151" s="18"/>
      <c r="C151" s="18"/>
      <c r="D151" s="18"/>
      <c r="E151" s="18"/>
      <c r="F151" s="18"/>
      <c r="G151" s="18"/>
      <c r="H151" s="15"/>
      <c r="I151" s="2"/>
      <c r="J151" s="17"/>
      <c r="K151" s="2"/>
      <c r="L151" s="2"/>
      <c r="M151" s="2"/>
      <c r="N151" s="2"/>
      <c r="O151" s="2"/>
      <c r="P151" s="2"/>
      <c r="Q151" s="2"/>
      <c r="R151" s="2"/>
      <c r="S151" s="2"/>
      <c r="T151" s="2"/>
      <c r="U151" s="2"/>
      <c r="V151" s="2"/>
      <c r="W151" s="2"/>
      <c r="X151" s="2"/>
      <c r="Y151" s="2"/>
      <c r="Z151" s="2"/>
    </row>
    <row r="152" spans="1:26" ht="15.75" hidden="1" customHeight="1" x14ac:dyDescent="0.25">
      <c r="A152" s="15"/>
      <c r="B152" s="20" t="s">
        <v>45</v>
      </c>
      <c r="C152" s="385"/>
      <c r="D152" s="380"/>
      <c r="E152" s="380"/>
      <c r="F152" s="380"/>
      <c r="G152" s="381"/>
      <c r="H152" s="15" t="s">
        <v>47</v>
      </c>
      <c r="I152" s="2"/>
      <c r="J152" s="17"/>
      <c r="K152" s="2"/>
      <c r="L152" s="2"/>
      <c r="M152" s="2"/>
      <c r="N152" s="2"/>
      <c r="O152" s="2"/>
      <c r="P152" s="2"/>
      <c r="Q152" s="2"/>
      <c r="R152" s="2"/>
      <c r="S152" s="2"/>
      <c r="T152" s="2"/>
      <c r="U152" s="2"/>
      <c r="V152" s="2"/>
      <c r="W152" s="2"/>
      <c r="X152" s="2"/>
      <c r="Y152" s="2"/>
      <c r="Z152" s="2"/>
    </row>
    <row r="153" spans="1:26" ht="15.75" hidden="1" customHeight="1" x14ac:dyDescent="0.25">
      <c r="A153" s="15"/>
      <c r="B153" s="20"/>
      <c r="C153" s="384"/>
      <c r="D153" s="375"/>
      <c r="E153" s="375"/>
      <c r="F153" s="375"/>
      <c r="G153" s="375"/>
      <c r="H153" s="15"/>
      <c r="I153" s="2"/>
      <c r="J153" s="17"/>
      <c r="K153" s="2"/>
      <c r="L153" s="2"/>
      <c r="M153" s="2"/>
      <c r="N153" s="2"/>
      <c r="O153" s="2"/>
      <c r="P153" s="2"/>
      <c r="Q153" s="2"/>
      <c r="R153" s="2"/>
      <c r="S153" s="2"/>
      <c r="T153" s="2"/>
      <c r="U153" s="2"/>
      <c r="V153" s="2"/>
      <c r="W153" s="2"/>
      <c r="X153" s="2"/>
      <c r="Y153" s="2"/>
      <c r="Z153" s="2"/>
    </row>
    <row r="154" spans="1:26" ht="15.75" hidden="1" customHeight="1" x14ac:dyDescent="0.25">
      <c r="A154" s="15"/>
      <c r="B154" s="17" t="s">
        <v>48</v>
      </c>
      <c r="C154" s="26"/>
      <c r="D154" s="17"/>
      <c r="E154" s="26"/>
      <c r="F154" s="17"/>
      <c r="G154" s="26"/>
      <c r="H154" s="27"/>
      <c r="I154" s="2"/>
      <c r="J154" s="17"/>
      <c r="K154" s="2"/>
      <c r="L154" s="2"/>
      <c r="M154" s="2"/>
      <c r="N154" s="2"/>
      <c r="O154" s="2"/>
      <c r="P154" s="2"/>
      <c r="Q154" s="2"/>
      <c r="R154" s="2"/>
      <c r="S154" s="2"/>
      <c r="T154" s="2"/>
      <c r="U154" s="2"/>
      <c r="V154" s="2"/>
      <c r="W154" s="2"/>
      <c r="X154" s="2"/>
      <c r="Y154" s="2"/>
      <c r="Z154" s="2"/>
    </row>
    <row r="155" spans="1:26" ht="15.75" hidden="1" customHeight="1" x14ac:dyDescent="0.25">
      <c r="A155" s="15"/>
      <c r="B155" s="18"/>
      <c r="C155" s="17"/>
      <c r="D155" s="17"/>
      <c r="E155" s="17"/>
      <c r="F155" s="17"/>
      <c r="G155" s="17"/>
      <c r="H155" s="15"/>
      <c r="I155" s="2"/>
      <c r="J155" s="17"/>
      <c r="K155" s="2"/>
      <c r="L155" s="2"/>
      <c r="M155" s="2"/>
      <c r="N155" s="2"/>
      <c r="O155" s="2"/>
      <c r="P155" s="2"/>
      <c r="Q155" s="2"/>
      <c r="R155" s="2"/>
      <c r="S155" s="2"/>
      <c r="T155" s="2"/>
      <c r="U155" s="2"/>
      <c r="V155" s="2"/>
      <c r="W155" s="2"/>
      <c r="X155" s="2"/>
      <c r="Y155" s="2"/>
      <c r="Z155" s="2"/>
    </row>
    <row r="156" spans="1:26" ht="15.75" hidden="1" customHeight="1" x14ac:dyDescent="0.25">
      <c r="A156" s="15"/>
      <c r="B156" s="17" t="s">
        <v>52</v>
      </c>
      <c r="C156" s="26"/>
      <c r="D156" s="17"/>
      <c r="E156" s="26"/>
      <c r="F156" s="17"/>
      <c r="G156" s="26"/>
      <c r="H156" s="15"/>
      <c r="I156" s="2"/>
      <c r="J156" s="17"/>
      <c r="K156" s="2"/>
      <c r="L156" s="2"/>
      <c r="M156" s="2"/>
      <c r="N156" s="2"/>
      <c r="O156" s="2"/>
      <c r="P156" s="2"/>
      <c r="Q156" s="2"/>
      <c r="R156" s="2"/>
      <c r="S156" s="2"/>
      <c r="T156" s="2"/>
      <c r="U156" s="2"/>
      <c r="V156" s="2"/>
      <c r="W156" s="2"/>
      <c r="X156" s="2"/>
      <c r="Y156" s="2"/>
      <c r="Z156" s="2"/>
    </row>
    <row r="157" spans="1:26" ht="15.75" hidden="1" customHeight="1" x14ac:dyDescent="0.25">
      <c r="A157" s="15"/>
      <c r="B157" s="18"/>
      <c r="C157" s="23"/>
      <c r="D157" s="23"/>
      <c r="E157" s="23"/>
      <c r="F157" s="23"/>
      <c r="G157" s="23"/>
      <c r="H157" s="15"/>
      <c r="I157" s="2"/>
      <c r="J157" s="17"/>
      <c r="K157" s="2"/>
      <c r="L157" s="2"/>
      <c r="M157" s="2"/>
      <c r="N157" s="2"/>
      <c r="O157" s="2"/>
      <c r="P157" s="2"/>
      <c r="Q157" s="2"/>
      <c r="R157" s="2"/>
      <c r="S157" s="2"/>
      <c r="T157" s="2"/>
      <c r="U157" s="2"/>
      <c r="V157" s="2"/>
      <c r="W157" s="2"/>
      <c r="X157" s="2"/>
      <c r="Y157" s="2"/>
      <c r="Z157" s="2"/>
    </row>
    <row r="158" spans="1:26" ht="15.75" hidden="1" customHeight="1" x14ac:dyDescent="0.25">
      <c r="A158" s="15"/>
      <c r="B158" s="376" t="s">
        <v>55</v>
      </c>
      <c r="C158" s="356"/>
      <c r="D158" s="356"/>
      <c r="E158" s="356"/>
      <c r="F158" s="356"/>
      <c r="G158" s="357"/>
      <c r="H158" s="15"/>
      <c r="I158" s="35" t="s">
        <v>56</v>
      </c>
      <c r="J158" s="17"/>
      <c r="K158" s="2"/>
      <c r="L158" s="2"/>
      <c r="M158" s="2"/>
      <c r="N158" s="2"/>
      <c r="O158" s="2"/>
      <c r="P158" s="2"/>
      <c r="Q158" s="2"/>
      <c r="R158" s="2"/>
      <c r="S158" s="2"/>
      <c r="T158" s="2"/>
      <c r="U158" s="2"/>
      <c r="V158" s="2"/>
      <c r="W158" s="2"/>
      <c r="X158" s="2"/>
      <c r="Y158" s="2"/>
      <c r="Z158" s="2"/>
    </row>
    <row r="159" spans="1:26" ht="15.75" hidden="1" customHeight="1" x14ac:dyDescent="0.25">
      <c r="A159" s="15"/>
      <c r="B159" s="377" t="str">
        <f>IF(OR(C148="",C150="",F150="",C152=""),"",CONCATENATE($E$1," ",C148," ",$E$2," *",C150," *",F150,", ",$E$4," ",$C152))</f>
        <v/>
      </c>
      <c r="C159" s="375"/>
      <c r="D159" s="375"/>
      <c r="E159" s="375"/>
      <c r="F159" s="375"/>
      <c r="G159" s="375"/>
      <c r="H159" s="15"/>
      <c r="I159" s="31" t="s">
        <v>58</v>
      </c>
      <c r="J159" s="32" t="s">
        <v>59</v>
      </c>
      <c r="K159" s="2"/>
      <c r="L159" s="2"/>
      <c r="M159" s="2"/>
      <c r="N159" s="2"/>
      <c r="O159" s="2"/>
      <c r="P159" s="2"/>
      <c r="Q159" s="2"/>
      <c r="R159" s="2"/>
      <c r="S159" s="2"/>
      <c r="T159" s="2"/>
      <c r="U159" s="2"/>
      <c r="V159" s="2"/>
      <c r="W159" s="2"/>
      <c r="X159" s="2"/>
      <c r="Y159" s="2"/>
      <c r="Z159" s="2"/>
    </row>
    <row r="160" spans="1:26" ht="15.75" hidden="1" customHeight="1" x14ac:dyDescent="0.25">
      <c r="A160" s="15"/>
      <c r="B160" s="18"/>
      <c r="C160" s="2"/>
      <c r="D160" s="2"/>
      <c r="E160" s="2"/>
      <c r="F160" s="2"/>
      <c r="G160" s="2"/>
      <c r="H160" s="15"/>
      <c r="I160" s="33"/>
      <c r="J160" s="34"/>
      <c r="K160" s="2"/>
      <c r="L160" s="2"/>
      <c r="M160" s="2"/>
      <c r="N160" s="2"/>
      <c r="O160" s="2"/>
      <c r="P160" s="2"/>
      <c r="Q160" s="2"/>
      <c r="R160" s="2"/>
      <c r="S160" s="2"/>
      <c r="T160" s="2"/>
      <c r="U160" s="2"/>
      <c r="V160" s="2"/>
      <c r="W160" s="2"/>
      <c r="X160" s="2"/>
      <c r="Y160" s="2"/>
      <c r="Z160" s="2"/>
    </row>
    <row r="161" spans="1:26" ht="15.75" hidden="1" customHeight="1" x14ac:dyDescent="0.25">
      <c r="A161" s="15"/>
      <c r="B161" s="18"/>
      <c r="C161" s="2"/>
      <c r="D161" s="2"/>
      <c r="E161" s="2"/>
      <c r="F161" s="2"/>
      <c r="G161" s="2"/>
      <c r="H161" s="15"/>
      <c r="I161" s="2"/>
      <c r="J161" s="17"/>
      <c r="K161" s="2"/>
      <c r="L161" s="2"/>
      <c r="M161" s="2"/>
      <c r="N161" s="2"/>
      <c r="O161" s="2"/>
      <c r="P161" s="2"/>
      <c r="Q161" s="2"/>
      <c r="R161" s="2"/>
      <c r="S161" s="2"/>
      <c r="T161" s="2"/>
      <c r="U161" s="2"/>
      <c r="V161" s="2"/>
      <c r="W161" s="2"/>
      <c r="X161" s="2"/>
      <c r="Y161" s="2"/>
      <c r="Z161" s="2"/>
    </row>
    <row r="162" spans="1:26" ht="15.75" hidden="1" customHeight="1" x14ac:dyDescent="0.25">
      <c r="A162" s="15"/>
      <c r="B162" s="378" t="s">
        <v>80</v>
      </c>
      <c r="C162" s="356"/>
      <c r="D162" s="356"/>
      <c r="E162" s="356"/>
      <c r="F162" s="356"/>
      <c r="G162" s="357"/>
      <c r="H162" s="15"/>
      <c r="I162" s="2"/>
      <c r="J162" s="17"/>
      <c r="K162" s="2"/>
      <c r="L162" s="2"/>
      <c r="M162" s="2"/>
      <c r="N162" s="2"/>
      <c r="O162" s="2"/>
      <c r="P162" s="2"/>
      <c r="Q162" s="2"/>
      <c r="R162" s="2"/>
      <c r="S162" s="2"/>
      <c r="T162" s="2"/>
      <c r="U162" s="2"/>
      <c r="V162" s="2"/>
      <c r="W162" s="2"/>
      <c r="X162" s="2"/>
      <c r="Y162" s="2"/>
      <c r="Z162" s="2"/>
    </row>
    <row r="163" spans="1:26" ht="15.75" hidden="1" customHeight="1" x14ac:dyDescent="0.25">
      <c r="A163" s="15"/>
      <c r="B163" s="374" t="s">
        <v>35</v>
      </c>
      <c r="C163" s="375"/>
      <c r="D163" s="375"/>
      <c r="E163" s="375"/>
      <c r="F163" s="375"/>
      <c r="G163" s="375"/>
      <c r="H163" s="15"/>
      <c r="I163" s="2"/>
      <c r="J163" s="17"/>
      <c r="K163" s="2"/>
      <c r="L163" s="2"/>
      <c r="M163" s="2"/>
      <c r="N163" s="2"/>
      <c r="O163" s="2"/>
      <c r="P163" s="2"/>
      <c r="Q163" s="2"/>
      <c r="R163" s="2"/>
      <c r="S163" s="2"/>
      <c r="T163" s="2"/>
      <c r="U163" s="2"/>
      <c r="V163" s="2"/>
      <c r="W163" s="2"/>
      <c r="X163" s="2"/>
      <c r="Y163" s="2"/>
      <c r="Z163" s="2"/>
    </row>
    <row r="164" spans="1:26" ht="15.75" hidden="1" customHeight="1" x14ac:dyDescent="0.25">
      <c r="A164" s="15"/>
      <c r="B164" s="18"/>
      <c r="C164" s="19" t="s">
        <v>36</v>
      </c>
      <c r="D164" s="2"/>
      <c r="E164" s="2"/>
      <c r="F164" s="2"/>
      <c r="G164" s="2"/>
      <c r="H164" s="15"/>
      <c r="I164" s="2"/>
      <c r="J164" s="17"/>
      <c r="K164" s="2"/>
      <c r="L164" s="2"/>
      <c r="M164" s="2"/>
      <c r="N164" s="2"/>
      <c r="O164" s="2"/>
      <c r="P164" s="2"/>
      <c r="Q164" s="2"/>
      <c r="R164" s="2"/>
      <c r="S164" s="2"/>
      <c r="T164" s="2"/>
      <c r="U164" s="2"/>
      <c r="V164" s="2"/>
      <c r="W164" s="2"/>
      <c r="X164" s="2"/>
      <c r="Y164" s="2"/>
      <c r="Z164" s="2"/>
    </row>
    <row r="165" spans="1:26" ht="15.75" hidden="1" customHeight="1" x14ac:dyDescent="0.25">
      <c r="A165" s="15"/>
      <c r="B165" s="20" t="s">
        <v>37</v>
      </c>
      <c r="C165" s="379"/>
      <c r="D165" s="380"/>
      <c r="E165" s="380"/>
      <c r="F165" s="380"/>
      <c r="G165" s="381"/>
      <c r="H165" s="15" t="s">
        <v>39</v>
      </c>
      <c r="I165" s="2"/>
      <c r="J165" s="17"/>
      <c r="K165" s="2"/>
      <c r="L165" s="2"/>
      <c r="M165" s="2"/>
      <c r="N165" s="2"/>
      <c r="O165" s="2"/>
      <c r="P165" s="2"/>
      <c r="Q165" s="2"/>
      <c r="R165" s="2"/>
      <c r="S165" s="2"/>
      <c r="T165" s="2"/>
      <c r="U165" s="2"/>
      <c r="V165" s="2"/>
      <c r="W165" s="2"/>
      <c r="X165" s="2"/>
      <c r="Y165" s="2"/>
      <c r="Z165" s="2"/>
    </row>
    <row r="166" spans="1:26" ht="15.75" hidden="1" customHeight="1" x14ac:dyDescent="0.25">
      <c r="A166" s="15"/>
      <c r="B166" s="18"/>
      <c r="C166" s="18"/>
      <c r="D166" s="18"/>
      <c r="E166" s="18"/>
      <c r="F166" s="18"/>
      <c r="G166" s="21" t="s">
        <v>40</v>
      </c>
      <c r="H166" s="15"/>
      <c r="I166" s="2"/>
      <c r="J166" s="17"/>
      <c r="K166" s="2"/>
      <c r="L166" s="2"/>
      <c r="M166" s="2"/>
      <c r="N166" s="2"/>
      <c r="O166" s="2"/>
      <c r="P166" s="2"/>
      <c r="Q166" s="2"/>
      <c r="R166" s="2"/>
      <c r="S166" s="2"/>
      <c r="T166" s="2"/>
      <c r="U166" s="2"/>
      <c r="V166" s="2"/>
      <c r="W166" s="2"/>
      <c r="X166" s="2"/>
      <c r="Y166" s="2"/>
      <c r="Z166" s="2"/>
    </row>
    <row r="167" spans="1:26" ht="15.75" hidden="1" customHeight="1" x14ac:dyDescent="0.25">
      <c r="A167" s="15"/>
      <c r="B167" s="20" t="s">
        <v>41</v>
      </c>
      <c r="C167" s="379"/>
      <c r="D167" s="381"/>
      <c r="E167" s="18"/>
      <c r="F167" s="382"/>
      <c r="G167" s="381"/>
      <c r="H167" s="15" t="s">
        <v>44</v>
      </c>
      <c r="I167" s="2"/>
      <c r="J167" s="17"/>
      <c r="K167" s="2"/>
      <c r="L167" s="2"/>
      <c r="M167" s="2"/>
      <c r="N167" s="2"/>
      <c r="O167" s="2"/>
      <c r="P167" s="2"/>
      <c r="Q167" s="2"/>
      <c r="R167" s="2"/>
      <c r="S167" s="2"/>
      <c r="T167" s="2"/>
      <c r="U167" s="2"/>
      <c r="V167" s="2"/>
      <c r="W167" s="2"/>
      <c r="X167" s="2"/>
      <c r="Y167" s="2"/>
      <c r="Z167" s="2"/>
    </row>
    <row r="168" spans="1:26" ht="15.75" hidden="1" customHeight="1" x14ac:dyDescent="0.25">
      <c r="A168" s="15"/>
      <c r="B168" s="18"/>
      <c r="C168" s="18"/>
      <c r="D168" s="18"/>
      <c r="E168" s="18"/>
      <c r="F168" s="18"/>
      <c r="G168" s="18"/>
      <c r="H168" s="15"/>
      <c r="I168" s="2"/>
      <c r="J168" s="17"/>
      <c r="K168" s="2"/>
      <c r="L168" s="2"/>
      <c r="M168" s="2"/>
      <c r="N168" s="2"/>
      <c r="O168" s="2"/>
      <c r="P168" s="2"/>
      <c r="Q168" s="2"/>
      <c r="R168" s="2"/>
      <c r="S168" s="2"/>
      <c r="T168" s="2"/>
      <c r="U168" s="2"/>
      <c r="V168" s="2"/>
      <c r="W168" s="2"/>
      <c r="X168" s="2"/>
      <c r="Y168" s="2"/>
      <c r="Z168" s="2"/>
    </row>
    <row r="169" spans="1:26" ht="15.75" hidden="1" customHeight="1" x14ac:dyDescent="0.25">
      <c r="A169" s="15"/>
      <c r="B169" s="20" t="s">
        <v>45</v>
      </c>
      <c r="C169" s="385"/>
      <c r="D169" s="380"/>
      <c r="E169" s="380"/>
      <c r="F169" s="380"/>
      <c r="G169" s="381"/>
      <c r="H169" s="15" t="s">
        <v>47</v>
      </c>
      <c r="I169" s="8"/>
      <c r="J169" s="37"/>
      <c r="K169" s="2"/>
      <c r="L169" s="2"/>
      <c r="M169" s="2"/>
      <c r="N169" s="2"/>
      <c r="O169" s="2"/>
      <c r="P169" s="2"/>
      <c r="Q169" s="2"/>
      <c r="R169" s="2"/>
      <c r="S169" s="2"/>
      <c r="T169" s="2"/>
      <c r="U169" s="2"/>
      <c r="V169" s="2"/>
      <c r="W169" s="2"/>
      <c r="X169" s="2"/>
      <c r="Y169" s="2"/>
      <c r="Z169" s="2"/>
    </row>
    <row r="170" spans="1:26" ht="15.75" hidden="1" customHeight="1" x14ac:dyDescent="0.25">
      <c r="A170" s="15"/>
      <c r="B170" s="20"/>
      <c r="C170" s="384"/>
      <c r="D170" s="375"/>
      <c r="E170" s="375"/>
      <c r="F170" s="375"/>
      <c r="G170" s="375"/>
      <c r="H170" s="15"/>
      <c r="I170" s="2"/>
      <c r="J170" s="17"/>
      <c r="K170" s="2"/>
      <c r="L170" s="2"/>
      <c r="M170" s="2"/>
      <c r="N170" s="2"/>
      <c r="O170" s="2"/>
      <c r="P170" s="2"/>
      <c r="Q170" s="2"/>
      <c r="R170" s="2"/>
      <c r="S170" s="2"/>
      <c r="T170" s="2"/>
      <c r="U170" s="2"/>
      <c r="V170" s="2"/>
      <c r="W170" s="2"/>
      <c r="X170" s="2"/>
      <c r="Y170" s="2"/>
      <c r="Z170" s="2"/>
    </row>
    <row r="171" spans="1:26" ht="15.75" hidden="1" customHeight="1" x14ac:dyDescent="0.25">
      <c r="A171" s="15"/>
      <c r="B171" s="17" t="s">
        <v>48</v>
      </c>
      <c r="C171" s="26"/>
      <c r="D171" s="17"/>
      <c r="E171" s="26"/>
      <c r="F171" s="17"/>
      <c r="G171" s="26"/>
      <c r="H171" s="27"/>
      <c r="I171" s="38"/>
      <c r="J171" s="17"/>
      <c r="K171" s="2"/>
      <c r="L171" s="2"/>
      <c r="M171" s="2"/>
      <c r="N171" s="2"/>
      <c r="O171" s="2"/>
      <c r="P171" s="2"/>
      <c r="Q171" s="2"/>
      <c r="R171" s="2"/>
      <c r="S171" s="2"/>
      <c r="T171" s="2"/>
      <c r="U171" s="2"/>
      <c r="V171" s="2"/>
      <c r="W171" s="2"/>
      <c r="X171" s="2"/>
      <c r="Y171" s="2"/>
      <c r="Z171" s="2"/>
    </row>
    <row r="172" spans="1:26" ht="15.75" hidden="1" customHeight="1" x14ac:dyDescent="0.25">
      <c r="A172" s="15"/>
      <c r="B172" s="18"/>
      <c r="C172" s="17"/>
      <c r="D172" s="17"/>
      <c r="E172" s="17"/>
      <c r="F172" s="17"/>
      <c r="G172" s="17"/>
      <c r="H172" s="15"/>
      <c r="I172" s="2"/>
      <c r="J172" s="17"/>
      <c r="K172" s="2"/>
      <c r="L172" s="2"/>
      <c r="M172" s="2"/>
      <c r="N172" s="2"/>
      <c r="O172" s="2"/>
      <c r="P172" s="2"/>
      <c r="Q172" s="2"/>
      <c r="R172" s="2"/>
      <c r="S172" s="2"/>
      <c r="T172" s="2"/>
      <c r="U172" s="2"/>
      <c r="V172" s="2"/>
      <c r="W172" s="2"/>
      <c r="X172" s="2"/>
      <c r="Y172" s="2"/>
      <c r="Z172" s="2"/>
    </row>
    <row r="173" spans="1:26" ht="15.75" hidden="1" customHeight="1" x14ac:dyDescent="0.25">
      <c r="A173" s="15"/>
      <c r="B173" s="17" t="s">
        <v>52</v>
      </c>
      <c r="C173" s="26"/>
      <c r="D173" s="17"/>
      <c r="E173" s="26"/>
      <c r="F173" s="17"/>
      <c r="G173" s="26"/>
      <c r="H173" s="15"/>
      <c r="I173" s="39"/>
      <c r="J173" s="17"/>
      <c r="K173" s="2"/>
      <c r="L173" s="2"/>
      <c r="M173" s="2"/>
      <c r="N173" s="2"/>
      <c r="O173" s="2"/>
      <c r="P173" s="2"/>
      <c r="Q173" s="2"/>
      <c r="R173" s="2"/>
      <c r="S173" s="2"/>
      <c r="T173" s="2"/>
      <c r="U173" s="2"/>
      <c r="V173" s="2"/>
      <c r="W173" s="2"/>
      <c r="X173" s="2"/>
      <c r="Y173" s="2"/>
      <c r="Z173" s="2"/>
    </row>
    <row r="174" spans="1:26" ht="15.75" hidden="1" customHeight="1" x14ac:dyDescent="0.25">
      <c r="A174" s="15"/>
      <c r="B174" s="18"/>
      <c r="C174" s="23"/>
      <c r="D174" s="23"/>
      <c r="E174" s="23"/>
      <c r="F174" s="23"/>
      <c r="G174" s="23"/>
      <c r="H174" s="15"/>
      <c r="I174" s="2"/>
      <c r="J174" s="17"/>
      <c r="K174" s="2"/>
      <c r="L174" s="2"/>
      <c r="M174" s="2"/>
      <c r="N174" s="2"/>
      <c r="O174" s="2"/>
      <c r="P174" s="2"/>
      <c r="Q174" s="2"/>
      <c r="R174" s="2"/>
      <c r="S174" s="2"/>
      <c r="T174" s="2"/>
      <c r="U174" s="2"/>
      <c r="V174" s="2"/>
      <c r="W174" s="2"/>
      <c r="X174" s="2"/>
      <c r="Y174" s="2"/>
      <c r="Z174" s="2"/>
    </row>
    <row r="175" spans="1:26" ht="15.75" hidden="1" customHeight="1" x14ac:dyDescent="0.25">
      <c r="A175" s="15"/>
      <c r="B175" s="376" t="s">
        <v>55</v>
      </c>
      <c r="C175" s="356"/>
      <c r="D175" s="356"/>
      <c r="E175" s="356"/>
      <c r="F175" s="356"/>
      <c r="G175" s="357"/>
      <c r="H175" s="15"/>
      <c r="I175" s="35" t="s">
        <v>56</v>
      </c>
      <c r="J175" s="17"/>
      <c r="K175" s="2"/>
      <c r="L175" s="2"/>
      <c r="M175" s="2"/>
      <c r="N175" s="2"/>
      <c r="O175" s="2"/>
      <c r="P175" s="2"/>
      <c r="Q175" s="2"/>
      <c r="R175" s="2"/>
      <c r="S175" s="2"/>
      <c r="T175" s="2"/>
      <c r="U175" s="2"/>
      <c r="V175" s="2"/>
      <c r="W175" s="2"/>
      <c r="X175" s="2"/>
      <c r="Y175" s="2"/>
      <c r="Z175" s="2"/>
    </row>
    <row r="176" spans="1:26" ht="15.75" hidden="1" customHeight="1" x14ac:dyDescent="0.25">
      <c r="A176" s="15"/>
      <c r="B176" s="377" t="str">
        <f>IF(OR(C165="",C167="",F167="",C169=""),"",CONCATENATE($E$1," ",C165," ",$E$2," *",C167," *",F167,", ",$E$4," ",$C169))</f>
        <v/>
      </c>
      <c r="C176" s="375"/>
      <c r="D176" s="375"/>
      <c r="E176" s="375"/>
      <c r="F176" s="375"/>
      <c r="G176" s="375"/>
      <c r="H176" s="15"/>
      <c r="I176" s="31" t="s">
        <v>58</v>
      </c>
      <c r="J176" s="32" t="s">
        <v>59</v>
      </c>
      <c r="K176" s="2"/>
      <c r="L176" s="2"/>
      <c r="M176" s="2"/>
      <c r="N176" s="2"/>
      <c r="O176" s="2"/>
      <c r="P176" s="2"/>
      <c r="Q176" s="2"/>
      <c r="R176" s="2"/>
      <c r="S176" s="2"/>
      <c r="T176" s="2"/>
      <c r="U176" s="2"/>
      <c r="V176" s="2"/>
      <c r="W176" s="2"/>
      <c r="X176" s="2"/>
      <c r="Y176" s="2"/>
      <c r="Z176" s="2"/>
    </row>
    <row r="177" spans="1:26" ht="15.75" hidden="1" customHeight="1" x14ac:dyDescent="0.25">
      <c r="A177" s="15"/>
      <c r="B177" s="18"/>
      <c r="C177" s="2"/>
      <c r="D177" s="2"/>
      <c r="E177" s="2"/>
      <c r="F177" s="2"/>
      <c r="G177" s="2"/>
      <c r="H177" s="15"/>
      <c r="I177" s="33"/>
      <c r="J177" s="34"/>
      <c r="K177" s="2"/>
      <c r="L177" s="2"/>
      <c r="M177" s="2"/>
      <c r="N177" s="2"/>
      <c r="O177" s="2"/>
      <c r="P177" s="2"/>
      <c r="Q177" s="2"/>
      <c r="R177" s="2"/>
      <c r="S177" s="2"/>
      <c r="T177" s="2"/>
      <c r="U177" s="2"/>
      <c r="V177" s="2"/>
      <c r="W177" s="2"/>
      <c r="X177" s="2"/>
      <c r="Y177" s="2"/>
      <c r="Z177" s="2"/>
    </row>
    <row r="178" spans="1:26" ht="15.75" hidden="1" customHeight="1" x14ac:dyDescent="0.25">
      <c r="A178" s="15"/>
      <c r="B178" s="18"/>
      <c r="C178" s="2"/>
      <c r="D178" s="2"/>
      <c r="E178" s="2"/>
      <c r="F178" s="2"/>
      <c r="G178" s="2"/>
      <c r="H178" s="15"/>
      <c r="I178" s="2"/>
      <c r="J178" s="17"/>
      <c r="K178" s="2"/>
      <c r="L178" s="2"/>
      <c r="M178" s="2"/>
      <c r="N178" s="2"/>
      <c r="O178" s="2"/>
      <c r="P178" s="2"/>
      <c r="Q178" s="2"/>
      <c r="R178" s="2"/>
      <c r="S178" s="2"/>
      <c r="T178" s="2"/>
      <c r="U178" s="2"/>
      <c r="V178" s="2"/>
      <c r="W178" s="2"/>
      <c r="X178" s="2"/>
      <c r="Y178" s="2"/>
      <c r="Z178" s="2"/>
    </row>
    <row r="179" spans="1:26" ht="15.75" hidden="1" customHeight="1" x14ac:dyDescent="0.25">
      <c r="A179" s="15"/>
      <c r="B179" s="378" t="s">
        <v>81</v>
      </c>
      <c r="C179" s="356"/>
      <c r="D179" s="356"/>
      <c r="E179" s="356"/>
      <c r="F179" s="356"/>
      <c r="G179" s="357"/>
      <c r="H179" s="15"/>
      <c r="I179" s="2"/>
      <c r="J179" s="17"/>
      <c r="K179" s="2"/>
      <c r="L179" s="2"/>
      <c r="M179" s="2"/>
      <c r="N179" s="2"/>
      <c r="O179" s="2"/>
      <c r="P179" s="2"/>
      <c r="Q179" s="2"/>
      <c r="R179" s="2"/>
      <c r="S179" s="2"/>
      <c r="T179" s="2"/>
      <c r="U179" s="2"/>
      <c r="V179" s="2"/>
      <c r="W179" s="2"/>
      <c r="X179" s="2"/>
      <c r="Y179" s="2"/>
      <c r="Z179" s="2"/>
    </row>
    <row r="180" spans="1:26" ht="15.75" hidden="1" customHeight="1" x14ac:dyDescent="0.25">
      <c r="A180" s="15"/>
      <c r="B180" s="374" t="s">
        <v>35</v>
      </c>
      <c r="C180" s="375"/>
      <c r="D180" s="375"/>
      <c r="E180" s="375"/>
      <c r="F180" s="375"/>
      <c r="G180" s="375"/>
      <c r="H180" s="15"/>
      <c r="I180" s="2"/>
      <c r="J180" s="17"/>
      <c r="K180" s="2"/>
      <c r="L180" s="2"/>
      <c r="M180" s="2"/>
      <c r="N180" s="2"/>
      <c r="O180" s="2"/>
      <c r="P180" s="2"/>
      <c r="Q180" s="2"/>
      <c r="R180" s="2"/>
      <c r="S180" s="2"/>
      <c r="T180" s="2"/>
      <c r="U180" s="2"/>
      <c r="V180" s="2"/>
      <c r="W180" s="2"/>
      <c r="X180" s="2"/>
      <c r="Y180" s="2"/>
      <c r="Z180" s="2"/>
    </row>
    <row r="181" spans="1:26" ht="15.75" hidden="1" customHeight="1" x14ac:dyDescent="0.25">
      <c r="A181" s="15"/>
      <c r="B181" s="18"/>
      <c r="C181" s="19" t="s">
        <v>36</v>
      </c>
      <c r="D181" s="2"/>
      <c r="E181" s="2"/>
      <c r="F181" s="2"/>
      <c r="G181" s="2"/>
      <c r="H181" s="15"/>
      <c r="I181" s="2"/>
      <c r="J181" s="17"/>
      <c r="K181" s="2"/>
      <c r="L181" s="2"/>
      <c r="M181" s="2"/>
      <c r="N181" s="2"/>
      <c r="O181" s="2"/>
      <c r="P181" s="2"/>
      <c r="Q181" s="2"/>
      <c r="R181" s="2"/>
      <c r="S181" s="2"/>
      <c r="T181" s="2"/>
      <c r="U181" s="2"/>
      <c r="V181" s="2"/>
      <c r="W181" s="2"/>
      <c r="X181" s="2"/>
      <c r="Y181" s="2"/>
      <c r="Z181" s="2"/>
    </row>
    <row r="182" spans="1:26" ht="15.75" hidden="1" customHeight="1" x14ac:dyDescent="0.25">
      <c r="A182" s="15"/>
      <c r="B182" s="20" t="s">
        <v>37</v>
      </c>
      <c r="C182" s="379"/>
      <c r="D182" s="380"/>
      <c r="E182" s="380"/>
      <c r="F182" s="380"/>
      <c r="G182" s="381"/>
      <c r="H182" s="15" t="s">
        <v>39</v>
      </c>
      <c r="I182" s="2"/>
      <c r="J182" s="17"/>
      <c r="K182" s="2"/>
      <c r="L182" s="2"/>
      <c r="M182" s="2"/>
      <c r="N182" s="2"/>
      <c r="O182" s="2"/>
      <c r="P182" s="2"/>
      <c r="Q182" s="2"/>
      <c r="R182" s="2"/>
      <c r="S182" s="2"/>
      <c r="T182" s="2"/>
      <c r="U182" s="2"/>
      <c r="V182" s="2"/>
      <c r="W182" s="2"/>
      <c r="X182" s="2"/>
      <c r="Y182" s="2"/>
      <c r="Z182" s="2"/>
    </row>
    <row r="183" spans="1:26" ht="15.75" hidden="1" customHeight="1" x14ac:dyDescent="0.25">
      <c r="A183" s="15"/>
      <c r="B183" s="18"/>
      <c r="C183" s="18"/>
      <c r="D183" s="18"/>
      <c r="E183" s="18"/>
      <c r="F183" s="18"/>
      <c r="G183" s="21" t="s">
        <v>40</v>
      </c>
      <c r="H183" s="15"/>
      <c r="I183" s="2"/>
      <c r="J183" s="17"/>
      <c r="K183" s="2"/>
      <c r="L183" s="2"/>
      <c r="M183" s="2"/>
      <c r="N183" s="2"/>
      <c r="O183" s="2"/>
      <c r="P183" s="2"/>
      <c r="Q183" s="2"/>
      <c r="R183" s="2"/>
      <c r="S183" s="2"/>
      <c r="T183" s="2"/>
      <c r="U183" s="2"/>
      <c r="V183" s="2"/>
      <c r="W183" s="2"/>
      <c r="X183" s="2"/>
      <c r="Y183" s="2"/>
      <c r="Z183" s="2"/>
    </row>
    <row r="184" spans="1:26" ht="15.75" hidden="1" customHeight="1" x14ac:dyDescent="0.25">
      <c r="A184" s="15"/>
      <c r="B184" s="20" t="s">
        <v>41</v>
      </c>
      <c r="C184" s="382"/>
      <c r="D184" s="381"/>
      <c r="E184" s="18"/>
      <c r="F184" s="382"/>
      <c r="G184" s="381"/>
      <c r="H184" s="15" t="s">
        <v>44</v>
      </c>
      <c r="I184" s="2"/>
      <c r="J184" s="17"/>
      <c r="K184" s="2"/>
      <c r="L184" s="2"/>
      <c r="M184" s="2"/>
      <c r="N184" s="2"/>
      <c r="O184" s="2"/>
      <c r="P184" s="2"/>
      <c r="Q184" s="2"/>
      <c r="R184" s="2"/>
      <c r="S184" s="2"/>
      <c r="T184" s="2"/>
      <c r="U184" s="2"/>
      <c r="V184" s="2"/>
      <c r="W184" s="2"/>
      <c r="X184" s="2"/>
      <c r="Y184" s="2"/>
      <c r="Z184" s="2"/>
    </row>
    <row r="185" spans="1:26" ht="15.75" hidden="1" customHeight="1" x14ac:dyDescent="0.25">
      <c r="A185" s="15"/>
      <c r="B185" s="18"/>
      <c r="C185" s="18"/>
      <c r="D185" s="18"/>
      <c r="E185" s="18"/>
      <c r="F185" s="18"/>
      <c r="G185" s="18"/>
      <c r="H185" s="15"/>
      <c r="I185" s="2"/>
      <c r="J185" s="17"/>
      <c r="K185" s="2"/>
      <c r="L185" s="2"/>
      <c r="M185" s="2"/>
      <c r="N185" s="2"/>
      <c r="O185" s="2"/>
      <c r="P185" s="2"/>
      <c r="Q185" s="2"/>
      <c r="R185" s="2"/>
      <c r="S185" s="2"/>
      <c r="T185" s="2"/>
      <c r="U185" s="2"/>
      <c r="V185" s="2"/>
      <c r="W185" s="2"/>
      <c r="X185" s="2"/>
      <c r="Y185" s="2"/>
      <c r="Z185" s="2"/>
    </row>
    <row r="186" spans="1:26" ht="15.75" hidden="1" customHeight="1" x14ac:dyDescent="0.25">
      <c r="A186" s="15"/>
      <c r="B186" s="20" t="s">
        <v>45</v>
      </c>
      <c r="C186" s="383"/>
      <c r="D186" s="380"/>
      <c r="E186" s="380"/>
      <c r="F186" s="380"/>
      <c r="G186" s="381"/>
      <c r="H186" s="15" t="s">
        <v>47</v>
      </c>
      <c r="I186" s="2"/>
      <c r="J186" s="17"/>
      <c r="K186" s="2"/>
      <c r="L186" s="2"/>
      <c r="M186" s="2"/>
      <c r="N186" s="2"/>
      <c r="O186" s="2"/>
      <c r="P186" s="2"/>
      <c r="Q186" s="2"/>
      <c r="R186" s="2"/>
      <c r="S186" s="2"/>
      <c r="T186" s="2"/>
      <c r="U186" s="2"/>
      <c r="V186" s="2"/>
      <c r="W186" s="2"/>
      <c r="X186" s="2"/>
      <c r="Y186" s="2"/>
      <c r="Z186" s="2"/>
    </row>
    <row r="187" spans="1:26" ht="15.75" hidden="1" customHeight="1" x14ac:dyDescent="0.25">
      <c r="A187" s="15"/>
      <c r="B187" s="20"/>
      <c r="C187" s="384"/>
      <c r="D187" s="375"/>
      <c r="E187" s="375"/>
      <c r="F187" s="375"/>
      <c r="G187" s="375"/>
      <c r="H187" s="15"/>
      <c r="I187" s="2"/>
      <c r="J187" s="17"/>
      <c r="K187" s="2"/>
      <c r="L187" s="2"/>
      <c r="M187" s="2"/>
      <c r="N187" s="2"/>
      <c r="O187" s="2"/>
      <c r="P187" s="2"/>
      <c r="Q187" s="2"/>
      <c r="R187" s="2"/>
      <c r="S187" s="2"/>
      <c r="T187" s="2"/>
      <c r="U187" s="2"/>
      <c r="V187" s="2"/>
      <c r="W187" s="2"/>
      <c r="X187" s="2"/>
      <c r="Y187" s="2"/>
      <c r="Z187" s="2"/>
    </row>
    <row r="188" spans="1:26" ht="15.75" hidden="1" customHeight="1" x14ac:dyDescent="0.25">
      <c r="A188" s="15"/>
      <c r="B188" s="17" t="s">
        <v>48</v>
      </c>
      <c r="C188" s="26"/>
      <c r="D188" s="17"/>
      <c r="E188" s="26"/>
      <c r="F188" s="17"/>
      <c r="G188" s="26"/>
      <c r="H188" s="27"/>
      <c r="I188" s="2"/>
      <c r="J188" s="17"/>
      <c r="K188" s="2"/>
      <c r="L188" s="2"/>
      <c r="M188" s="2"/>
      <c r="N188" s="2"/>
      <c r="O188" s="2"/>
      <c r="P188" s="2"/>
      <c r="Q188" s="2"/>
      <c r="R188" s="2"/>
      <c r="S188" s="2"/>
      <c r="T188" s="2"/>
      <c r="U188" s="2"/>
      <c r="V188" s="2"/>
      <c r="W188" s="2"/>
      <c r="X188" s="2"/>
      <c r="Y188" s="2"/>
      <c r="Z188" s="2"/>
    </row>
    <row r="189" spans="1:26" ht="15.75" hidden="1" customHeight="1" x14ac:dyDescent="0.25">
      <c r="A189" s="15"/>
      <c r="B189" s="18"/>
      <c r="C189" s="17"/>
      <c r="D189" s="17"/>
      <c r="E189" s="17"/>
      <c r="F189" s="17"/>
      <c r="G189" s="17"/>
      <c r="H189" s="15"/>
      <c r="I189" s="2"/>
      <c r="J189" s="17"/>
      <c r="K189" s="2"/>
      <c r="L189" s="2"/>
      <c r="M189" s="2"/>
      <c r="N189" s="2"/>
      <c r="O189" s="2"/>
      <c r="P189" s="2"/>
      <c r="Q189" s="2"/>
      <c r="R189" s="2"/>
      <c r="S189" s="2"/>
      <c r="T189" s="2"/>
      <c r="U189" s="2"/>
      <c r="V189" s="2"/>
      <c r="W189" s="2"/>
      <c r="X189" s="2"/>
      <c r="Y189" s="2"/>
      <c r="Z189" s="2"/>
    </row>
    <row r="190" spans="1:26" ht="15.75" hidden="1" customHeight="1" x14ac:dyDescent="0.25">
      <c r="A190" s="15"/>
      <c r="B190" s="17" t="s">
        <v>52</v>
      </c>
      <c r="C190" s="26"/>
      <c r="D190" s="17"/>
      <c r="E190" s="26"/>
      <c r="F190" s="17"/>
      <c r="G190" s="26"/>
      <c r="H190" s="15"/>
      <c r="I190" s="2"/>
      <c r="J190" s="17"/>
      <c r="K190" s="2"/>
      <c r="L190" s="2"/>
      <c r="M190" s="2"/>
      <c r="N190" s="2"/>
      <c r="O190" s="2"/>
      <c r="P190" s="2"/>
      <c r="Q190" s="2"/>
      <c r="R190" s="2"/>
      <c r="S190" s="2"/>
      <c r="T190" s="2"/>
      <c r="U190" s="2"/>
      <c r="V190" s="2"/>
      <c r="W190" s="2"/>
      <c r="X190" s="2"/>
      <c r="Y190" s="2"/>
      <c r="Z190" s="2"/>
    </row>
    <row r="191" spans="1:26" ht="15.75" hidden="1" customHeight="1" x14ac:dyDescent="0.25">
      <c r="A191" s="15"/>
      <c r="B191" s="18"/>
      <c r="C191" s="23"/>
      <c r="D191" s="23"/>
      <c r="E191" s="23"/>
      <c r="F191" s="23"/>
      <c r="G191" s="23"/>
      <c r="H191" s="15"/>
      <c r="I191" s="2"/>
      <c r="J191" s="17"/>
      <c r="K191" s="2"/>
      <c r="L191" s="2"/>
      <c r="M191" s="2"/>
      <c r="N191" s="2"/>
      <c r="O191" s="2"/>
      <c r="P191" s="2"/>
      <c r="Q191" s="2"/>
      <c r="R191" s="2"/>
      <c r="S191" s="2"/>
      <c r="T191" s="2"/>
      <c r="U191" s="2"/>
      <c r="V191" s="2"/>
      <c r="W191" s="2"/>
      <c r="X191" s="2"/>
      <c r="Y191" s="2"/>
      <c r="Z191" s="2"/>
    </row>
    <row r="192" spans="1:26" ht="15.75" hidden="1" customHeight="1" x14ac:dyDescent="0.25">
      <c r="A192" s="15"/>
      <c r="B192" s="376" t="s">
        <v>55</v>
      </c>
      <c r="C192" s="356"/>
      <c r="D192" s="356"/>
      <c r="E192" s="356"/>
      <c r="F192" s="356"/>
      <c r="G192" s="357"/>
      <c r="H192" s="15"/>
      <c r="I192" s="35" t="s">
        <v>56</v>
      </c>
      <c r="J192" s="17"/>
      <c r="K192" s="2"/>
      <c r="L192" s="2"/>
      <c r="M192" s="2"/>
      <c r="N192" s="2"/>
      <c r="O192" s="2"/>
      <c r="P192" s="2"/>
      <c r="Q192" s="2"/>
      <c r="R192" s="2"/>
      <c r="S192" s="2"/>
      <c r="T192" s="2"/>
      <c r="U192" s="2"/>
      <c r="V192" s="2"/>
      <c r="W192" s="2"/>
      <c r="X192" s="2"/>
      <c r="Y192" s="2"/>
      <c r="Z192" s="2"/>
    </row>
    <row r="193" spans="1:26" ht="15.75" hidden="1" customHeight="1" x14ac:dyDescent="0.25">
      <c r="A193" s="15"/>
      <c r="B193" s="377" t="str">
        <f>IF(OR(C182="",C184="",F184="",C186=""),"",CONCATENATE($E$1," ",C182," ",$E$2," *",C184," *",F184,", ",$E$4," ",$C186))</f>
        <v/>
      </c>
      <c r="C193" s="375"/>
      <c r="D193" s="375"/>
      <c r="E193" s="375"/>
      <c r="F193" s="375"/>
      <c r="G193" s="375"/>
      <c r="H193" s="15"/>
      <c r="I193" s="31" t="s">
        <v>58</v>
      </c>
      <c r="J193" s="32" t="s">
        <v>59</v>
      </c>
      <c r="K193" s="2"/>
      <c r="L193" s="2"/>
      <c r="M193" s="2"/>
      <c r="N193" s="2"/>
      <c r="O193" s="2"/>
      <c r="P193" s="2"/>
      <c r="Q193" s="2"/>
      <c r="R193" s="2"/>
      <c r="S193" s="2"/>
      <c r="T193" s="2"/>
      <c r="U193" s="2"/>
      <c r="V193" s="2"/>
      <c r="W193" s="2"/>
      <c r="X193" s="2"/>
      <c r="Y193" s="2"/>
      <c r="Z193" s="2"/>
    </row>
    <row r="194" spans="1:26" ht="15.75" hidden="1" customHeight="1" x14ac:dyDescent="0.25">
      <c r="A194" s="15"/>
      <c r="B194" s="18"/>
      <c r="C194" s="2"/>
      <c r="D194" s="2"/>
      <c r="E194" s="2"/>
      <c r="F194" s="2"/>
      <c r="G194" s="2"/>
      <c r="H194" s="15"/>
      <c r="I194" s="33"/>
      <c r="J194" s="34"/>
      <c r="K194" s="2"/>
      <c r="L194" s="2"/>
      <c r="M194" s="2"/>
      <c r="N194" s="2"/>
      <c r="O194" s="2"/>
      <c r="P194" s="2"/>
      <c r="Q194" s="2"/>
      <c r="R194" s="2"/>
      <c r="S194" s="2"/>
      <c r="T194" s="2"/>
      <c r="U194" s="2"/>
      <c r="V194" s="2"/>
      <c r="W194" s="2"/>
      <c r="X194" s="2"/>
      <c r="Y194" s="2"/>
      <c r="Z194" s="2"/>
    </row>
    <row r="195" spans="1:26" ht="15.75" hidden="1" customHeight="1" x14ac:dyDescent="0.25">
      <c r="A195" s="15"/>
      <c r="B195" s="18"/>
      <c r="C195" s="2"/>
      <c r="D195" s="2"/>
      <c r="E195" s="2"/>
      <c r="F195" s="2"/>
      <c r="G195" s="2"/>
      <c r="H195" s="15"/>
      <c r="I195" s="2"/>
      <c r="J195" s="17"/>
      <c r="K195" s="2"/>
      <c r="L195" s="2"/>
      <c r="M195" s="2"/>
      <c r="N195" s="2"/>
      <c r="O195" s="2"/>
      <c r="P195" s="2"/>
      <c r="Q195" s="2"/>
      <c r="R195" s="2"/>
      <c r="S195" s="2"/>
      <c r="T195" s="2"/>
      <c r="U195" s="2"/>
      <c r="V195" s="2"/>
      <c r="W195" s="2"/>
      <c r="X195" s="2"/>
      <c r="Y195" s="2"/>
      <c r="Z195" s="2"/>
    </row>
    <row r="196" spans="1:26" ht="15.75" hidden="1" customHeight="1" x14ac:dyDescent="0.25">
      <c r="A196" s="15"/>
      <c r="B196" s="378" t="s">
        <v>82</v>
      </c>
      <c r="C196" s="356"/>
      <c r="D196" s="356"/>
      <c r="E196" s="356"/>
      <c r="F196" s="356"/>
      <c r="G196" s="357"/>
      <c r="H196" s="15"/>
      <c r="I196" s="2"/>
      <c r="J196" s="17"/>
      <c r="K196" s="2"/>
      <c r="L196" s="2"/>
      <c r="M196" s="2"/>
      <c r="N196" s="2"/>
      <c r="O196" s="2"/>
      <c r="P196" s="2"/>
      <c r="Q196" s="2"/>
      <c r="R196" s="2"/>
      <c r="S196" s="2"/>
      <c r="T196" s="2"/>
      <c r="U196" s="2"/>
      <c r="V196" s="2"/>
      <c r="W196" s="2"/>
      <c r="X196" s="2"/>
      <c r="Y196" s="2"/>
      <c r="Z196" s="2"/>
    </row>
    <row r="197" spans="1:26" ht="15.75" hidden="1" customHeight="1" x14ac:dyDescent="0.25">
      <c r="A197" s="15"/>
      <c r="B197" s="374" t="s">
        <v>35</v>
      </c>
      <c r="C197" s="375"/>
      <c r="D197" s="375"/>
      <c r="E197" s="375"/>
      <c r="F197" s="375"/>
      <c r="G197" s="375"/>
      <c r="H197" s="15"/>
      <c r="I197" s="2"/>
      <c r="J197" s="17"/>
      <c r="K197" s="2"/>
      <c r="L197" s="2"/>
      <c r="M197" s="2"/>
      <c r="N197" s="2"/>
      <c r="O197" s="2"/>
      <c r="P197" s="2"/>
      <c r="Q197" s="2"/>
      <c r="R197" s="2"/>
      <c r="S197" s="2"/>
      <c r="T197" s="2"/>
      <c r="U197" s="2"/>
      <c r="V197" s="2"/>
      <c r="W197" s="2"/>
      <c r="X197" s="2"/>
      <c r="Y197" s="2"/>
      <c r="Z197" s="2"/>
    </row>
    <row r="198" spans="1:26" ht="15.75" hidden="1" customHeight="1" x14ac:dyDescent="0.25">
      <c r="A198" s="15"/>
      <c r="B198" s="18"/>
      <c r="C198" s="19" t="s">
        <v>36</v>
      </c>
      <c r="D198" s="2"/>
      <c r="E198" s="2"/>
      <c r="F198" s="2"/>
      <c r="G198" s="2"/>
      <c r="H198" s="15"/>
      <c r="I198" s="2"/>
      <c r="J198" s="17"/>
      <c r="K198" s="2"/>
      <c r="L198" s="2"/>
      <c r="M198" s="2"/>
      <c r="N198" s="2"/>
      <c r="O198" s="2"/>
      <c r="P198" s="2"/>
      <c r="Q198" s="2"/>
      <c r="R198" s="2"/>
      <c r="S198" s="2"/>
      <c r="T198" s="2"/>
      <c r="U198" s="2"/>
      <c r="V198" s="2"/>
      <c r="W198" s="2"/>
      <c r="X198" s="2"/>
      <c r="Y198" s="2"/>
      <c r="Z198" s="2"/>
    </row>
    <row r="199" spans="1:26" ht="15.75" hidden="1" customHeight="1" x14ac:dyDescent="0.25">
      <c r="A199" s="15"/>
      <c r="B199" s="20" t="s">
        <v>37</v>
      </c>
      <c r="C199" s="379"/>
      <c r="D199" s="380"/>
      <c r="E199" s="380"/>
      <c r="F199" s="380"/>
      <c r="G199" s="381"/>
      <c r="H199" s="15" t="s">
        <v>39</v>
      </c>
      <c r="I199" s="2"/>
      <c r="J199" s="17"/>
      <c r="K199" s="2"/>
      <c r="L199" s="2"/>
      <c r="M199" s="2"/>
      <c r="N199" s="2"/>
      <c r="O199" s="2"/>
      <c r="P199" s="2"/>
      <c r="Q199" s="2"/>
      <c r="R199" s="2"/>
      <c r="S199" s="2"/>
      <c r="T199" s="2"/>
      <c r="U199" s="2"/>
      <c r="V199" s="2"/>
      <c r="W199" s="2"/>
      <c r="X199" s="2"/>
      <c r="Y199" s="2"/>
      <c r="Z199" s="2"/>
    </row>
    <row r="200" spans="1:26" ht="15.75" hidden="1" customHeight="1" x14ac:dyDescent="0.25">
      <c r="A200" s="15"/>
      <c r="B200" s="18"/>
      <c r="C200" s="18"/>
      <c r="D200" s="18"/>
      <c r="E200" s="18"/>
      <c r="F200" s="18"/>
      <c r="G200" s="21" t="s">
        <v>40</v>
      </c>
      <c r="H200" s="15"/>
      <c r="I200" s="2"/>
      <c r="J200" s="17"/>
      <c r="K200" s="2"/>
      <c r="L200" s="2"/>
      <c r="M200" s="2"/>
      <c r="N200" s="2"/>
      <c r="O200" s="2"/>
      <c r="P200" s="2"/>
      <c r="Q200" s="2"/>
      <c r="R200" s="2"/>
      <c r="S200" s="2"/>
      <c r="T200" s="2"/>
      <c r="U200" s="2"/>
      <c r="V200" s="2"/>
      <c r="W200" s="2"/>
      <c r="X200" s="2"/>
      <c r="Y200" s="2"/>
      <c r="Z200" s="2"/>
    </row>
    <row r="201" spans="1:26" ht="15.75" hidden="1" customHeight="1" x14ac:dyDescent="0.25">
      <c r="A201" s="15"/>
      <c r="B201" s="20" t="s">
        <v>41</v>
      </c>
      <c r="C201" s="382"/>
      <c r="D201" s="381"/>
      <c r="E201" s="18"/>
      <c r="F201" s="382"/>
      <c r="G201" s="381"/>
      <c r="H201" s="15" t="s">
        <v>44</v>
      </c>
      <c r="I201" s="2"/>
      <c r="J201" s="17"/>
      <c r="K201" s="2"/>
      <c r="L201" s="2"/>
      <c r="M201" s="2"/>
      <c r="N201" s="2"/>
      <c r="O201" s="2"/>
      <c r="P201" s="2"/>
      <c r="Q201" s="2"/>
      <c r="R201" s="2"/>
      <c r="S201" s="2"/>
      <c r="T201" s="2"/>
      <c r="U201" s="2"/>
      <c r="V201" s="2"/>
      <c r="W201" s="2"/>
      <c r="X201" s="2"/>
      <c r="Y201" s="2"/>
      <c r="Z201" s="2"/>
    </row>
    <row r="202" spans="1:26" ht="15.75" hidden="1" customHeight="1" x14ac:dyDescent="0.25">
      <c r="A202" s="15"/>
      <c r="B202" s="18"/>
      <c r="C202" s="18"/>
      <c r="D202" s="18"/>
      <c r="E202" s="18"/>
      <c r="F202" s="18"/>
      <c r="G202" s="18"/>
      <c r="H202" s="15"/>
      <c r="I202" s="2"/>
      <c r="J202" s="17"/>
      <c r="K202" s="2"/>
      <c r="L202" s="2"/>
      <c r="M202" s="2"/>
      <c r="N202" s="2"/>
      <c r="O202" s="2"/>
      <c r="P202" s="2"/>
      <c r="Q202" s="2"/>
      <c r="R202" s="2"/>
      <c r="S202" s="2"/>
      <c r="T202" s="2"/>
      <c r="U202" s="2"/>
      <c r="V202" s="2"/>
      <c r="W202" s="2"/>
      <c r="X202" s="2"/>
      <c r="Y202" s="2"/>
      <c r="Z202" s="2"/>
    </row>
    <row r="203" spans="1:26" ht="15.75" hidden="1" customHeight="1" x14ac:dyDescent="0.25">
      <c r="A203" s="15"/>
      <c r="B203" s="20" t="s">
        <v>45</v>
      </c>
      <c r="C203" s="383"/>
      <c r="D203" s="380"/>
      <c r="E203" s="380"/>
      <c r="F203" s="380"/>
      <c r="G203" s="381"/>
      <c r="H203" s="15" t="s">
        <v>47</v>
      </c>
      <c r="I203" s="2"/>
      <c r="J203" s="17"/>
      <c r="K203" s="2"/>
      <c r="L203" s="2"/>
      <c r="M203" s="2"/>
      <c r="N203" s="2"/>
      <c r="O203" s="2"/>
      <c r="P203" s="2"/>
      <c r="Q203" s="2"/>
      <c r="R203" s="2"/>
      <c r="S203" s="2"/>
      <c r="T203" s="2"/>
      <c r="U203" s="2"/>
      <c r="V203" s="2"/>
      <c r="W203" s="2"/>
      <c r="X203" s="2"/>
      <c r="Y203" s="2"/>
      <c r="Z203" s="2"/>
    </row>
    <row r="204" spans="1:26" ht="15.75" hidden="1" customHeight="1" x14ac:dyDescent="0.25">
      <c r="A204" s="15"/>
      <c r="B204" s="20"/>
      <c r="C204" s="384"/>
      <c r="D204" s="375"/>
      <c r="E204" s="375"/>
      <c r="F204" s="375"/>
      <c r="G204" s="375"/>
      <c r="H204" s="15"/>
      <c r="I204" s="2"/>
      <c r="J204" s="17"/>
      <c r="K204" s="2"/>
      <c r="L204" s="2"/>
      <c r="M204" s="2"/>
      <c r="N204" s="2"/>
      <c r="O204" s="2"/>
      <c r="P204" s="2"/>
      <c r="Q204" s="2"/>
      <c r="R204" s="2"/>
      <c r="S204" s="2"/>
      <c r="T204" s="2"/>
      <c r="U204" s="2"/>
      <c r="V204" s="2"/>
      <c r="W204" s="2"/>
      <c r="X204" s="2"/>
      <c r="Y204" s="2"/>
      <c r="Z204" s="2"/>
    </row>
    <row r="205" spans="1:26" ht="15.75" hidden="1" customHeight="1" x14ac:dyDescent="0.25">
      <c r="A205" s="15"/>
      <c r="B205" s="17" t="s">
        <v>48</v>
      </c>
      <c r="C205" s="26"/>
      <c r="D205" s="17"/>
      <c r="E205" s="26"/>
      <c r="F205" s="17"/>
      <c r="G205" s="26"/>
      <c r="H205" s="27"/>
      <c r="I205" s="2"/>
      <c r="J205" s="17"/>
      <c r="K205" s="2"/>
      <c r="L205" s="2"/>
      <c r="M205" s="2"/>
      <c r="N205" s="2"/>
      <c r="O205" s="2"/>
      <c r="P205" s="2"/>
      <c r="Q205" s="2"/>
      <c r="R205" s="2"/>
      <c r="S205" s="2"/>
      <c r="T205" s="2"/>
      <c r="U205" s="2"/>
      <c r="V205" s="2"/>
      <c r="W205" s="2"/>
      <c r="X205" s="2"/>
      <c r="Y205" s="2"/>
      <c r="Z205" s="2"/>
    </row>
    <row r="206" spans="1:26" ht="15.75" hidden="1" customHeight="1" x14ac:dyDescent="0.25">
      <c r="A206" s="15"/>
      <c r="B206" s="18"/>
      <c r="C206" s="17"/>
      <c r="D206" s="17"/>
      <c r="E206" s="17"/>
      <c r="F206" s="17"/>
      <c r="G206" s="17"/>
      <c r="H206" s="15"/>
      <c r="I206" s="2"/>
      <c r="J206" s="17"/>
      <c r="K206" s="2"/>
      <c r="L206" s="2"/>
      <c r="M206" s="2"/>
      <c r="N206" s="2"/>
      <c r="O206" s="2"/>
      <c r="P206" s="2"/>
      <c r="Q206" s="2"/>
      <c r="R206" s="2"/>
      <c r="S206" s="2"/>
      <c r="T206" s="2"/>
      <c r="U206" s="2"/>
      <c r="V206" s="2"/>
      <c r="W206" s="2"/>
      <c r="X206" s="2"/>
      <c r="Y206" s="2"/>
      <c r="Z206" s="2"/>
    </row>
    <row r="207" spans="1:26" ht="15.75" hidden="1" customHeight="1" x14ac:dyDescent="0.25">
      <c r="A207" s="15"/>
      <c r="B207" s="17" t="s">
        <v>52</v>
      </c>
      <c r="C207" s="26"/>
      <c r="D207" s="17"/>
      <c r="E207" s="26"/>
      <c r="F207" s="17"/>
      <c r="G207" s="26"/>
      <c r="H207" s="15"/>
      <c r="I207" s="2"/>
      <c r="J207" s="17"/>
      <c r="K207" s="2"/>
      <c r="L207" s="2"/>
      <c r="M207" s="2"/>
      <c r="N207" s="2"/>
      <c r="O207" s="2"/>
      <c r="P207" s="2"/>
      <c r="Q207" s="2"/>
      <c r="R207" s="2"/>
      <c r="S207" s="2"/>
      <c r="T207" s="2"/>
      <c r="U207" s="2"/>
      <c r="V207" s="2"/>
      <c r="W207" s="2"/>
      <c r="X207" s="2"/>
      <c r="Y207" s="2"/>
      <c r="Z207" s="2"/>
    </row>
    <row r="208" spans="1:26" ht="15.75" hidden="1" customHeight="1" x14ac:dyDescent="0.25">
      <c r="A208" s="15"/>
      <c r="B208" s="18"/>
      <c r="C208" s="23"/>
      <c r="D208" s="23"/>
      <c r="E208" s="23"/>
      <c r="F208" s="23"/>
      <c r="G208" s="23"/>
      <c r="H208" s="15"/>
      <c r="I208" s="2"/>
      <c r="J208" s="17"/>
      <c r="K208" s="2"/>
      <c r="L208" s="2"/>
      <c r="M208" s="2"/>
      <c r="N208" s="2"/>
      <c r="O208" s="2"/>
      <c r="P208" s="2"/>
      <c r="Q208" s="2"/>
      <c r="R208" s="2"/>
      <c r="S208" s="2"/>
      <c r="T208" s="2"/>
      <c r="U208" s="2"/>
      <c r="V208" s="2"/>
      <c r="W208" s="2"/>
      <c r="X208" s="2"/>
      <c r="Y208" s="2"/>
      <c r="Z208" s="2"/>
    </row>
    <row r="209" spans="1:26" ht="15.75" hidden="1" customHeight="1" x14ac:dyDescent="0.25">
      <c r="A209" s="15"/>
      <c r="B209" s="376" t="s">
        <v>55</v>
      </c>
      <c r="C209" s="356"/>
      <c r="D209" s="356"/>
      <c r="E209" s="356"/>
      <c r="F209" s="356"/>
      <c r="G209" s="357"/>
      <c r="H209" s="15"/>
      <c r="I209" s="35" t="s">
        <v>56</v>
      </c>
      <c r="J209" s="17"/>
      <c r="K209" s="2"/>
      <c r="L209" s="2"/>
      <c r="M209" s="2"/>
      <c r="N209" s="2"/>
      <c r="O209" s="2"/>
      <c r="P209" s="2"/>
      <c r="Q209" s="2"/>
      <c r="R209" s="2"/>
      <c r="S209" s="2"/>
      <c r="T209" s="2"/>
      <c r="U209" s="2"/>
      <c r="V209" s="2"/>
      <c r="W209" s="2"/>
      <c r="X209" s="2"/>
      <c r="Y209" s="2"/>
      <c r="Z209" s="2"/>
    </row>
    <row r="210" spans="1:26" ht="15.75" hidden="1" customHeight="1" x14ac:dyDescent="0.25">
      <c r="A210" s="15"/>
      <c r="B210" s="377" t="str">
        <f>IF(OR(C199="",C201="",F201="",C203=""),"",CONCATENATE($E$1," ",C199," ",$E$2," *",C201," *",F201,", ",$E$4," ",$C203))</f>
        <v/>
      </c>
      <c r="C210" s="375"/>
      <c r="D210" s="375"/>
      <c r="E210" s="375"/>
      <c r="F210" s="375"/>
      <c r="G210" s="375"/>
      <c r="H210" s="15"/>
      <c r="I210" s="31" t="s">
        <v>58</v>
      </c>
      <c r="J210" s="32" t="s">
        <v>59</v>
      </c>
      <c r="K210" s="2"/>
      <c r="L210" s="2"/>
      <c r="M210" s="2"/>
      <c r="N210" s="2"/>
      <c r="O210" s="2"/>
      <c r="P210" s="2"/>
      <c r="Q210" s="2"/>
      <c r="R210" s="2"/>
      <c r="S210" s="2"/>
      <c r="T210" s="2"/>
      <c r="U210" s="2"/>
      <c r="V210" s="2"/>
      <c r="W210" s="2"/>
      <c r="X210" s="2"/>
      <c r="Y210" s="2"/>
      <c r="Z210" s="2"/>
    </row>
    <row r="211" spans="1:26" ht="15.75" hidden="1" customHeight="1" x14ac:dyDescent="0.25">
      <c r="A211" s="15"/>
      <c r="B211" s="18"/>
      <c r="C211" s="2"/>
      <c r="D211" s="2"/>
      <c r="E211" s="2"/>
      <c r="F211" s="2"/>
      <c r="G211" s="2"/>
      <c r="H211" s="15"/>
      <c r="I211" s="33"/>
      <c r="J211" s="34"/>
      <c r="K211" s="2"/>
      <c r="L211" s="2"/>
      <c r="M211" s="2"/>
      <c r="N211" s="2"/>
      <c r="O211" s="2"/>
      <c r="P211" s="2"/>
      <c r="Q211" s="2"/>
      <c r="R211" s="2"/>
      <c r="S211" s="2"/>
      <c r="T211" s="2"/>
      <c r="U211" s="2"/>
      <c r="V211" s="2"/>
      <c r="W211" s="2"/>
      <c r="X211" s="2"/>
      <c r="Y211" s="2"/>
      <c r="Z211" s="2"/>
    </row>
    <row r="212" spans="1:26" ht="15.75" hidden="1" customHeight="1" x14ac:dyDescent="0.25">
      <c r="A212" s="15"/>
      <c r="B212" s="378" t="s">
        <v>83</v>
      </c>
      <c r="C212" s="356"/>
      <c r="D212" s="356"/>
      <c r="E212" s="356"/>
      <c r="F212" s="356"/>
      <c r="G212" s="357"/>
      <c r="H212" s="15"/>
      <c r="I212" s="2"/>
      <c r="J212" s="17"/>
      <c r="K212" s="2"/>
      <c r="L212" s="2"/>
      <c r="M212" s="2"/>
      <c r="N212" s="2"/>
      <c r="O212" s="2"/>
      <c r="P212" s="2"/>
      <c r="Q212" s="2"/>
      <c r="R212" s="2"/>
      <c r="S212" s="2"/>
      <c r="T212" s="2"/>
      <c r="U212" s="2"/>
      <c r="V212" s="2"/>
      <c r="W212" s="2"/>
      <c r="X212" s="2"/>
      <c r="Y212" s="2"/>
      <c r="Z212" s="2"/>
    </row>
    <row r="213" spans="1:26" ht="15.75" hidden="1" customHeight="1" x14ac:dyDescent="0.25">
      <c r="A213" s="15"/>
      <c r="B213" s="374" t="s">
        <v>35</v>
      </c>
      <c r="C213" s="375"/>
      <c r="D213" s="375"/>
      <c r="E213" s="375"/>
      <c r="F213" s="375"/>
      <c r="G213" s="375"/>
      <c r="H213" s="15"/>
      <c r="I213" s="2"/>
      <c r="J213" s="17"/>
      <c r="K213" s="2"/>
      <c r="L213" s="2"/>
      <c r="M213" s="2"/>
      <c r="N213" s="2"/>
      <c r="O213" s="2"/>
      <c r="P213" s="2"/>
      <c r="Q213" s="2"/>
      <c r="R213" s="2"/>
      <c r="S213" s="2"/>
      <c r="T213" s="2"/>
      <c r="U213" s="2"/>
      <c r="V213" s="2"/>
      <c r="W213" s="2"/>
      <c r="X213" s="2"/>
      <c r="Y213" s="2"/>
      <c r="Z213" s="2"/>
    </row>
    <row r="214" spans="1:26" ht="15.75" hidden="1" customHeight="1" x14ac:dyDescent="0.25">
      <c r="A214" s="15"/>
      <c r="B214" s="18"/>
      <c r="C214" s="19" t="s">
        <v>36</v>
      </c>
      <c r="D214" s="2"/>
      <c r="E214" s="2"/>
      <c r="F214" s="2"/>
      <c r="G214" s="2"/>
      <c r="H214" s="15"/>
      <c r="I214" s="2"/>
      <c r="J214" s="17"/>
      <c r="K214" s="2"/>
      <c r="L214" s="2"/>
      <c r="M214" s="2"/>
      <c r="N214" s="2"/>
      <c r="O214" s="2"/>
      <c r="P214" s="2"/>
      <c r="Q214" s="2"/>
      <c r="R214" s="2"/>
      <c r="S214" s="2"/>
      <c r="T214" s="2"/>
      <c r="U214" s="2"/>
      <c r="V214" s="2"/>
      <c r="W214" s="2"/>
      <c r="X214" s="2"/>
      <c r="Y214" s="2"/>
      <c r="Z214" s="2"/>
    </row>
    <row r="215" spans="1:26" ht="15.75" hidden="1" customHeight="1" x14ac:dyDescent="0.25">
      <c r="A215" s="15"/>
      <c r="B215" s="20" t="s">
        <v>37</v>
      </c>
      <c r="C215" s="379"/>
      <c r="D215" s="380"/>
      <c r="E215" s="380"/>
      <c r="F215" s="380"/>
      <c r="G215" s="381"/>
      <c r="H215" s="15" t="s">
        <v>39</v>
      </c>
      <c r="I215" s="2"/>
      <c r="J215" s="17"/>
      <c r="K215" s="2"/>
      <c r="L215" s="2"/>
      <c r="M215" s="2"/>
      <c r="N215" s="2"/>
      <c r="O215" s="2"/>
      <c r="P215" s="2"/>
      <c r="Q215" s="2"/>
      <c r="R215" s="2"/>
      <c r="S215" s="2"/>
      <c r="T215" s="2"/>
      <c r="U215" s="2"/>
      <c r="V215" s="2"/>
      <c r="W215" s="2"/>
      <c r="X215" s="2"/>
      <c r="Y215" s="2"/>
      <c r="Z215" s="2"/>
    </row>
    <row r="216" spans="1:26" ht="15.75" hidden="1" customHeight="1" x14ac:dyDescent="0.25">
      <c r="A216" s="15"/>
      <c r="B216" s="18"/>
      <c r="C216" s="18"/>
      <c r="D216" s="18"/>
      <c r="E216" s="18"/>
      <c r="F216" s="18"/>
      <c r="G216" s="21" t="s">
        <v>40</v>
      </c>
      <c r="H216" s="15"/>
      <c r="I216" s="2"/>
      <c r="J216" s="17"/>
      <c r="K216" s="2"/>
      <c r="L216" s="2"/>
      <c r="M216" s="2"/>
      <c r="N216" s="2"/>
      <c r="O216" s="2"/>
      <c r="P216" s="2"/>
      <c r="Q216" s="2"/>
      <c r="R216" s="2"/>
      <c r="S216" s="2"/>
      <c r="T216" s="2"/>
      <c r="U216" s="2"/>
      <c r="V216" s="2"/>
      <c r="W216" s="2"/>
      <c r="X216" s="2"/>
      <c r="Y216" s="2"/>
      <c r="Z216" s="2"/>
    </row>
    <row r="217" spans="1:26" ht="15.75" hidden="1" customHeight="1" x14ac:dyDescent="0.25">
      <c r="A217" s="15"/>
      <c r="B217" s="20" t="s">
        <v>41</v>
      </c>
      <c r="C217" s="382"/>
      <c r="D217" s="381"/>
      <c r="E217" s="18"/>
      <c r="F217" s="382"/>
      <c r="G217" s="381"/>
      <c r="H217" s="15" t="s">
        <v>44</v>
      </c>
      <c r="I217" s="2"/>
      <c r="J217" s="17"/>
      <c r="K217" s="2"/>
      <c r="L217" s="2"/>
      <c r="M217" s="2"/>
      <c r="N217" s="2"/>
      <c r="O217" s="2"/>
      <c r="P217" s="2"/>
      <c r="Q217" s="2"/>
      <c r="R217" s="2"/>
      <c r="S217" s="2"/>
      <c r="T217" s="2"/>
      <c r="U217" s="2"/>
      <c r="V217" s="2"/>
      <c r="W217" s="2"/>
      <c r="X217" s="2"/>
      <c r="Y217" s="2"/>
      <c r="Z217" s="2"/>
    </row>
    <row r="218" spans="1:26" ht="15.75" hidden="1" customHeight="1" x14ac:dyDescent="0.25">
      <c r="A218" s="15"/>
      <c r="B218" s="18"/>
      <c r="C218" s="18"/>
      <c r="D218" s="18"/>
      <c r="E218" s="18"/>
      <c r="F218" s="18"/>
      <c r="G218" s="18"/>
      <c r="H218" s="15"/>
      <c r="I218" s="2"/>
      <c r="J218" s="17"/>
      <c r="K218" s="2"/>
      <c r="L218" s="2"/>
      <c r="M218" s="2"/>
      <c r="N218" s="2"/>
      <c r="O218" s="2"/>
      <c r="P218" s="2"/>
      <c r="Q218" s="2"/>
      <c r="R218" s="2"/>
      <c r="S218" s="2"/>
      <c r="T218" s="2"/>
      <c r="U218" s="2"/>
      <c r="V218" s="2"/>
      <c r="W218" s="2"/>
      <c r="X218" s="2"/>
      <c r="Y218" s="2"/>
      <c r="Z218" s="2"/>
    </row>
    <row r="219" spans="1:26" ht="15.75" hidden="1" customHeight="1" x14ac:dyDescent="0.25">
      <c r="A219" s="15"/>
      <c r="B219" s="20" t="s">
        <v>45</v>
      </c>
      <c r="C219" s="383"/>
      <c r="D219" s="380"/>
      <c r="E219" s="380"/>
      <c r="F219" s="380"/>
      <c r="G219" s="381"/>
      <c r="H219" s="15" t="s">
        <v>47</v>
      </c>
      <c r="I219" s="2"/>
      <c r="J219" s="17"/>
      <c r="K219" s="2"/>
      <c r="L219" s="2"/>
      <c r="M219" s="2"/>
      <c r="N219" s="2"/>
      <c r="O219" s="2"/>
      <c r="P219" s="2"/>
      <c r="Q219" s="2"/>
      <c r="R219" s="2"/>
      <c r="S219" s="2"/>
      <c r="T219" s="2"/>
      <c r="U219" s="2"/>
      <c r="V219" s="2"/>
      <c r="W219" s="2"/>
      <c r="X219" s="2"/>
      <c r="Y219" s="2"/>
      <c r="Z219" s="2"/>
    </row>
    <row r="220" spans="1:26" ht="15.75" hidden="1" customHeight="1" x14ac:dyDescent="0.25">
      <c r="A220" s="15"/>
      <c r="B220" s="20"/>
      <c r="C220" s="384"/>
      <c r="D220" s="375"/>
      <c r="E220" s="375"/>
      <c r="F220" s="375"/>
      <c r="G220" s="375"/>
      <c r="H220" s="15"/>
      <c r="I220" s="2"/>
      <c r="J220" s="17"/>
      <c r="K220" s="2"/>
      <c r="L220" s="2"/>
      <c r="M220" s="2"/>
      <c r="N220" s="2"/>
      <c r="O220" s="2"/>
      <c r="P220" s="2"/>
      <c r="Q220" s="2"/>
      <c r="R220" s="2"/>
      <c r="S220" s="2"/>
      <c r="T220" s="2"/>
      <c r="U220" s="2"/>
      <c r="V220" s="2"/>
      <c r="W220" s="2"/>
      <c r="X220" s="2"/>
      <c r="Y220" s="2"/>
      <c r="Z220" s="2"/>
    </row>
    <row r="221" spans="1:26" ht="15.75" hidden="1" customHeight="1" x14ac:dyDescent="0.25">
      <c r="A221" s="15"/>
      <c r="B221" s="17" t="s">
        <v>48</v>
      </c>
      <c r="C221" s="26"/>
      <c r="D221" s="17"/>
      <c r="E221" s="26"/>
      <c r="F221" s="17"/>
      <c r="G221" s="26"/>
      <c r="H221" s="27"/>
      <c r="I221" s="2"/>
      <c r="J221" s="17"/>
      <c r="K221" s="2"/>
      <c r="L221" s="2"/>
      <c r="M221" s="2"/>
      <c r="N221" s="2"/>
      <c r="O221" s="2"/>
      <c r="P221" s="2"/>
      <c r="Q221" s="2"/>
      <c r="R221" s="2"/>
      <c r="S221" s="2"/>
      <c r="T221" s="2"/>
      <c r="U221" s="2"/>
      <c r="V221" s="2"/>
      <c r="W221" s="2"/>
      <c r="X221" s="2"/>
      <c r="Y221" s="2"/>
      <c r="Z221" s="2"/>
    </row>
    <row r="222" spans="1:26" ht="15.75" hidden="1" customHeight="1" x14ac:dyDescent="0.25">
      <c r="A222" s="15"/>
      <c r="B222" s="18"/>
      <c r="C222" s="17"/>
      <c r="D222" s="17"/>
      <c r="E222" s="17"/>
      <c r="F222" s="17"/>
      <c r="G222" s="17"/>
      <c r="H222" s="15"/>
      <c r="I222" s="2"/>
      <c r="J222" s="17"/>
      <c r="K222" s="2"/>
      <c r="L222" s="2"/>
      <c r="M222" s="2"/>
      <c r="N222" s="2"/>
      <c r="O222" s="2"/>
      <c r="P222" s="2"/>
      <c r="Q222" s="2"/>
      <c r="R222" s="2"/>
      <c r="S222" s="2"/>
      <c r="T222" s="2"/>
      <c r="U222" s="2"/>
      <c r="V222" s="2"/>
      <c r="W222" s="2"/>
      <c r="X222" s="2"/>
      <c r="Y222" s="2"/>
      <c r="Z222" s="2"/>
    </row>
    <row r="223" spans="1:26" ht="15.75" hidden="1" customHeight="1" x14ac:dyDescent="0.25">
      <c r="A223" s="15"/>
      <c r="B223" s="17" t="s">
        <v>52</v>
      </c>
      <c r="C223" s="26"/>
      <c r="D223" s="17"/>
      <c r="E223" s="26"/>
      <c r="F223" s="17"/>
      <c r="G223" s="26"/>
      <c r="H223" s="15"/>
      <c r="I223" s="2"/>
      <c r="J223" s="17"/>
      <c r="K223" s="2"/>
      <c r="L223" s="2"/>
      <c r="M223" s="2"/>
      <c r="N223" s="2"/>
      <c r="O223" s="2"/>
      <c r="P223" s="2"/>
      <c r="Q223" s="2"/>
      <c r="R223" s="2"/>
      <c r="S223" s="2"/>
      <c r="T223" s="2"/>
      <c r="U223" s="2"/>
      <c r="V223" s="2"/>
      <c r="W223" s="2"/>
      <c r="X223" s="2"/>
      <c r="Y223" s="2"/>
      <c r="Z223" s="2"/>
    </row>
    <row r="224" spans="1:26" ht="15.75" hidden="1" customHeight="1" x14ac:dyDescent="0.25">
      <c r="A224" s="15"/>
      <c r="B224" s="18"/>
      <c r="C224" s="23"/>
      <c r="D224" s="23"/>
      <c r="E224" s="23"/>
      <c r="F224" s="23"/>
      <c r="G224" s="23"/>
      <c r="H224" s="15"/>
      <c r="I224" s="2"/>
      <c r="J224" s="17"/>
      <c r="K224" s="2"/>
      <c r="L224" s="2"/>
      <c r="M224" s="2"/>
      <c r="N224" s="2"/>
      <c r="O224" s="2"/>
      <c r="P224" s="2"/>
      <c r="Q224" s="2"/>
      <c r="R224" s="2"/>
      <c r="S224" s="2"/>
      <c r="T224" s="2"/>
      <c r="U224" s="2"/>
      <c r="V224" s="2"/>
      <c r="W224" s="2"/>
      <c r="X224" s="2"/>
      <c r="Y224" s="2"/>
      <c r="Z224" s="2"/>
    </row>
    <row r="225" spans="1:26" ht="15.75" hidden="1" customHeight="1" x14ac:dyDescent="0.25">
      <c r="A225" s="15"/>
      <c r="B225" s="376" t="s">
        <v>55</v>
      </c>
      <c r="C225" s="356"/>
      <c r="D225" s="356"/>
      <c r="E225" s="356"/>
      <c r="F225" s="356"/>
      <c r="G225" s="357"/>
      <c r="H225" s="15"/>
      <c r="I225" s="35" t="s">
        <v>56</v>
      </c>
      <c r="J225" s="17"/>
      <c r="K225" s="2"/>
      <c r="L225" s="2"/>
      <c r="M225" s="2"/>
      <c r="N225" s="2"/>
      <c r="O225" s="2"/>
      <c r="P225" s="2"/>
      <c r="Q225" s="2"/>
      <c r="R225" s="2"/>
      <c r="S225" s="2"/>
      <c r="T225" s="2"/>
      <c r="U225" s="2"/>
      <c r="V225" s="2"/>
      <c r="W225" s="2"/>
      <c r="X225" s="2"/>
      <c r="Y225" s="2"/>
      <c r="Z225" s="2"/>
    </row>
    <row r="226" spans="1:26" ht="15.75" hidden="1" customHeight="1" x14ac:dyDescent="0.25">
      <c r="A226" s="15"/>
      <c r="B226" s="377" t="str">
        <f>IF(OR(C215="",C217="",F217="",C219=""),"",CONCATENATE($E$1," ",C215," ",$E$2," *",C217," *",F217,", ",$E$4," ",$C219))</f>
        <v/>
      </c>
      <c r="C226" s="375"/>
      <c r="D226" s="375"/>
      <c r="E226" s="375"/>
      <c r="F226" s="375"/>
      <c r="G226" s="375"/>
      <c r="H226" s="15"/>
      <c r="I226" s="31" t="s">
        <v>58</v>
      </c>
      <c r="J226" s="32" t="s">
        <v>59</v>
      </c>
      <c r="K226" s="2"/>
      <c r="L226" s="2"/>
      <c r="M226" s="2"/>
      <c r="N226" s="2"/>
      <c r="O226" s="2"/>
      <c r="P226" s="2"/>
      <c r="Q226" s="2"/>
      <c r="R226" s="2"/>
      <c r="S226" s="2"/>
      <c r="T226" s="2"/>
      <c r="U226" s="2"/>
      <c r="V226" s="2"/>
      <c r="W226" s="2"/>
      <c r="X226" s="2"/>
      <c r="Y226" s="2"/>
      <c r="Z226" s="2"/>
    </row>
    <row r="227" spans="1:26" ht="15.75" hidden="1" customHeight="1" x14ac:dyDescent="0.25">
      <c r="A227" s="15"/>
      <c r="B227" s="18"/>
      <c r="C227" s="2"/>
      <c r="D227" s="2"/>
      <c r="E227" s="2"/>
      <c r="F227" s="2"/>
      <c r="G227" s="2"/>
      <c r="H227" s="15"/>
      <c r="I227" s="33"/>
      <c r="J227" s="34"/>
      <c r="K227" s="2"/>
      <c r="L227" s="2"/>
      <c r="M227" s="2"/>
      <c r="N227" s="2"/>
      <c r="O227" s="2"/>
      <c r="P227" s="2"/>
      <c r="Q227" s="2"/>
      <c r="R227" s="2"/>
      <c r="S227" s="2"/>
      <c r="T227" s="2"/>
      <c r="U227" s="2"/>
      <c r="V227" s="2"/>
      <c r="W227" s="2"/>
      <c r="X227" s="2"/>
      <c r="Y227" s="2"/>
      <c r="Z227" s="2"/>
    </row>
    <row r="228" spans="1:26" ht="15.75" hidden="1" customHeight="1" x14ac:dyDescent="0.25">
      <c r="A228" s="15"/>
      <c r="B228" s="18"/>
      <c r="C228" s="2"/>
      <c r="D228" s="2"/>
      <c r="E228" s="2"/>
      <c r="F228" s="2"/>
      <c r="G228" s="2"/>
      <c r="H228" s="15"/>
      <c r="I228" s="2"/>
      <c r="J228" s="17"/>
      <c r="K228" s="2"/>
      <c r="L228" s="2"/>
      <c r="M228" s="2"/>
      <c r="N228" s="2"/>
      <c r="O228" s="2"/>
      <c r="P228" s="2"/>
      <c r="Q228" s="2"/>
      <c r="R228" s="2"/>
      <c r="S228" s="2"/>
      <c r="T228" s="2"/>
      <c r="U228" s="2"/>
      <c r="V228" s="2"/>
      <c r="W228" s="2"/>
      <c r="X228" s="2"/>
      <c r="Y228" s="2"/>
      <c r="Z228" s="2"/>
    </row>
    <row r="229" spans="1:26" ht="15.75" hidden="1" customHeight="1" x14ac:dyDescent="0.25">
      <c r="A229" s="15"/>
      <c r="B229" s="378" t="s">
        <v>84</v>
      </c>
      <c r="C229" s="356"/>
      <c r="D229" s="356"/>
      <c r="E229" s="356"/>
      <c r="F229" s="356"/>
      <c r="G229" s="357"/>
      <c r="H229" s="15"/>
      <c r="I229" s="2"/>
      <c r="J229" s="17"/>
      <c r="K229" s="2"/>
      <c r="L229" s="2"/>
      <c r="M229" s="2"/>
      <c r="N229" s="2"/>
      <c r="O229" s="2"/>
      <c r="P229" s="2"/>
      <c r="Q229" s="2"/>
      <c r="R229" s="2"/>
      <c r="S229" s="2"/>
      <c r="T229" s="2"/>
      <c r="U229" s="2"/>
      <c r="V229" s="2"/>
      <c r="W229" s="2"/>
      <c r="X229" s="2"/>
      <c r="Y229" s="2"/>
      <c r="Z229" s="2"/>
    </row>
    <row r="230" spans="1:26" ht="15.75" hidden="1" customHeight="1" x14ac:dyDescent="0.25">
      <c r="A230" s="15"/>
      <c r="B230" s="374" t="s">
        <v>35</v>
      </c>
      <c r="C230" s="375"/>
      <c r="D230" s="375"/>
      <c r="E230" s="375"/>
      <c r="F230" s="375"/>
      <c r="G230" s="375"/>
      <c r="H230" s="15"/>
      <c r="I230" s="2"/>
      <c r="J230" s="17"/>
      <c r="K230" s="2"/>
      <c r="L230" s="2"/>
      <c r="M230" s="2"/>
      <c r="N230" s="2"/>
      <c r="O230" s="2"/>
      <c r="P230" s="2"/>
      <c r="Q230" s="2"/>
      <c r="R230" s="2"/>
      <c r="S230" s="2"/>
      <c r="T230" s="2"/>
      <c r="U230" s="2"/>
      <c r="V230" s="2"/>
      <c r="W230" s="2"/>
      <c r="X230" s="2"/>
      <c r="Y230" s="2"/>
      <c r="Z230" s="2"/>
    </row>
    <row r="231" spans="1:26" ht="15.75" hidden="1" customHeight="1" x14ac:dyDescent="0.25">
      <c r="A231" s="15"/>
      <c r="B231" s="18"/>
      <c r="C231" s="19" t="s">
        <v>36</v>
      </c>
      <c r="D231" s="2"/>
      <c r="E231" s="2"/>
      <c r="F231" s="2"/>
      <c r="G231" s="2"/>
      <c r="H231" s="15"/>
      <c r="I231" s="2"/>
      <c r="J231" s="17"/>
      <c r="K231" s="2"/>
      <c r="L231" s="2"/>
      <c r="M231" s="2"/>
      <c r="N231" s="2"/>
      <c r="O231" s="2"/>
      <c r="P231" s="2"/>
      <c r="Q231" s="2"/>
      <c r="R231" s="2"/>
      <c r="S231" s="2"/>
      <c r="T231" s="2"/>
      <c r="U231" s="2"/>
      <c r="V231" s="2"/>
      <c r="W231" s="2"/>
      <c r="X231" s="2"/>
      <c r="Y231" s="2"/>
      <c r="Z231" s="2"/>
    </row>
    <row r="232" spans="1:26" ht="15.75" hidden="1" customHeight="1" x14ac:dyDescent="0.25">
      <c r="A232" s="15"/>
      <c r="B232" s="20" t="s">
        <v>37</v>
      </c>
      <c r="C232" s="379"/>
      <c r="D232" s="380"/>
      <c r="E232" s="380"/>
      <c r="F232" s="380"/>
      <c r="G232" s="381"/>
      <c r="H232" s="15" t="s">
        <v>39</v>
      </c>
      <c r="I232" s="2"/>
      <c r="J232" s="17"/>
      <c r="K232" s="2"/>
      <c r="L232" s="2"/>
      <c r="M232" s="2"/>
      <c r="N232" s="2"/>
      <c r="O232" s="2"/>
      <c r="P232" s="2"/>
      <c r="Q232" s="2"/>
      <c r="R232" s="2"/>
      <c r="S232" s="2"/>
      <c r="T232" s="2"/>
      <c r="U232" s="2"/>
      <c r="V232" s="2"/>
      <c r="W232" s="2"/>
      <c r="X232" s="2"/>
      <c r="Y232" s="2"/>
      <c r="Z232" s="2"/>
    </row>
    <row r="233" spans="1:26" ht="15.75" hidden="1" customHeight="1" x14ac:dyDescent="0.25">
      <c r="A233" s="15"/>
      <c r="B233" s="18"/>
      <c r="C233" s="18"/>
      <c r="D233" s="18"/>
      <c r="E233" s="18"/>
      <c r="F233" s="18"/>
      <c r="G233" s="21" t="s">
        <v>40</v>
      </c>
      <c r="H233" s="15"/>
      <c r="I233" s="2"/>
      <c r="J233" s="17"/>
      <c r="K233" s="2"/>
      <c r="L233" s="2"/>
      <c r="M233" s="2"/>
      <c r="N233" s="2"/>
      <c r="O233" s="2"/>
      <c r="P233" s="2"/>
      <c r="Q233" s="2"/>
      <c r="R233" s="2"/>
      <c r="S233" s="2"/>
      <c r="T233" s="2"/>
      <c r="U233" s="2"/>
      <c r="V233" s="2"/>
      <c r="W233" s="2"/>
      <c r="X233" s="2"/>
      <c r="Y233" s="2"/>
      <c r="Z233" s="2"/>
    </row>
    <row r="234" spans="1:26" ht="15.75" hidden="1" customHeight="1" x14ac:dyDescent="0.25">
      <c r="A234" s="15"/>
      <c r="B234" s="20" t="s">
        <v>41</v>
      </c>
      <c r="C234" s="382"/>
      <c r="D234" s="381"/>
      <c r="E234" s="18"/>
      <c r="F234" s="382"/>
      <c r="G234" s="381"/>
      <c r="H234" s="15" t="s">
        <v>44</v>
      </c>
      <c r="I234" s="2"/>
      <c r="J234" s="17"/>
      <c r="K234" s="2"/>
      <c r="L234" s="2"/>
      <c r="M234" s="2"/>
      <c r="N234" s="2"/>
      <c r="O234" s="2"/>
      <c r="P234" s="2"/>
      <c r="Q234" s="2"/>
      <c r="R234" s="2"/>
      <c r="S234" s="2"/>
      <c r="T234" s="2"/>
      <c r="U234" s="2"/>
      <c r="V234" s="2"/>
      <c r="W234" s="2"/>
      <c r="X234" s="2"/>
      <c r="Y234" s="2"/>
      <c r="Z234" s="2"/>
    </row>
    <row r="235" spans="1:26" ht="15.75" hidden="1" customHeight="1" x14ac:dyDescent="0.25">
      <c r="A235" s="15"/>
      <c r="B235" s="18"/>
      <c r="C235" s="18"/>
      <c r="D235" s="18"/>
      <c r="E235" s="18"/>
      <c r="F235" s="18"/>
      <c r="G235" s="18"/>
      <c r="H235" s="15"/>
      <c r="I235" s="2"/>
      <c r="J235" s="17"/>
      <c r="K235" s="2"/>
      <c r="L235" s="2"/>
      <c r="M235" s="2"/>
      <c r="N235" s="2"/>
      <c r="O235" s="2"/>
      <c r="P235" s="2"/>
      <c r="Q235" s="2"/>
      <c r="R235" s="2"/>
      <c r="S235" s="2"/>
      <c r="T235" s="2"/>
      <c r="U235" s="2"/>
      <c r="V235" s="2"/>
      <c r="W235" s="2"/>
      <c r="X235" s="2"/>
      <c r="Y235" s="2"/>
      <c r="Z235" s="2"/>
    </row>
    <row r="236" spans="1:26" ht="15.75" hidden="1" customHeight="1" x14ac:dyDescent="0.25">
      <c r="A236" s="15"/>
      <c r="B236" s="20" t="s">
        <v>45</v>
      </c>
      <c r="C236" s="383"/>
      <c r="D236" s="380"/>
      <c r="E236" s="380"/>
      <c r="F236" s="380"/>
      <c r="G236" s="381"/>
      <c r="H236" s="15" t="s">
        <v>47</v>
      </c>
      <c r="I236" s="2"/>
      <c r="J236" s="17"/>
      <c r="K236" s="2"/>
      <c r="L236" s="2"/>
      <c r="M236" s="2"/>
      <c r="N236" s="2"/>
      <c r="O236" s="2"/>
      <c r="P236" s="2"/>
      <c r="Q236" s="2"/>
      <c r="R236" s="2"/>
      <c r="S236" s="2"/>
      <c r="T236" s="2"/>
      <c r="U236" s="2"/>
      <c r="V236" s="2"/>
      <c r="W236" s="2"/>
      <c r="X236" s="2"/>
      <c r="Y236" s="2"/>
      <c r="Z236" s="2"/>
    </row>
    <row r="237" spans="1:26" ht="15.75" hidden="1" customHeight="1" x14ac:dyDescent="0.25">
      <c r="A237" s="15"/>
      <c r="B237" s="20"/>
      <c r="C237" s="384"/>
      <c r="D237" s="375"/>
      <c r="E237" s="375"/>
      <c r="F237" s="375"/>
      <c r="G237" s="375"/>
      <c r="H237" s="15"/>
      <c r="I237" s="2"/>
      <c r="J237" s="17"/>
      <c r="K237" s="2"/>
      <c r="L237" s="2"/>
      <c r="M237" s="2"/>
      <c r="N237" s="2"/>
      <c r="O237" s="2"/>
      <c r="P237" s="2"/>
      <c r="Q237" s="2"/>
      <c r="R237" s="2"/>
      <c r="S237" s="2"/>
      <c r="T237" s="2"/>
      <c r="U237" s="2"/>
      <c r="V237" s="2"/>
      <c r="W237" s="2"/>
      <c r="X237" s="2"/>
      <c r="Y237" s="2"/>
      <c r="Z237" s="2"/>
    </row>
    <row r="238" spans="1:26" ht="15.75" hidden="1" customHeight="1" x14ac:dyDescent="0.25">
      <c r="A238" s="15"/>
      <c r="B238" s="17" t="s">
        <v>48</v>
      </c>
      <c r="C238" s="26"/>
      <c r="D238" s="17"/>
      <c r="E238" s="26"/>
      <c r="F238" s="17"/>
      <c r="G238" s="26"/>
      <c r="H238" s="27"/>
      <c r="I238" s="2"/>
      <c r="J238" s="17"/>
      <c r="K238" s="2"/>
      <c r="L238" s="2"/>
      <c r="M238" s="2"/>
      <c r="N238" s="2"/>
      <c r="O238" s="2"/>
      <c r="P238" s="2"/>
      <c r="Q238" s="2"/>
      <c r="R238" s="2"/>
      <c r="S238" s="2"/>
      <c r="T238" s="2"/>
      <c r="U238" s="2"/>
      <c r="V238" s="2"/>
      <c r="W238" s="2"/>
      <c r="X238" s="2"/>
      <c r="Y238" s="2"/>
      <c r="Z238" s="2"/>
    </row>
    <row r="239" spans="1:26" ht="15.75" hidden="1" customHeight="1" x14ac:dyDescent="0.25">
      <c r="A239" s="15"/>
      <c r="B239" s="18"/>
      <c r="C239" s="17"/>
      <c r="D239" s="17"/>
      <c r="E239" s="17"/>
      <c r="F239" s="17"/>
      <c r="G239" s="17"/>
      <c r="H239" s="15"/>
      <c r="I239" s="2"/>
      <c r="J239" s="17"/>
      <c r="K239" s="2"/>
      <c r="L239" s="2"/>
      <c r="M239" s="2"/>
      <c r="N239" s="2"/>
      <c r="O239" s="2"/>
      <c r="P239" s="2"/>
      <c r="Q239" s="2"/>
      <c r="R239" s="2"/>
      <c r="S239" s="2"/>
      <c r="T239" s="2"/>
      <c r="U239" s="2"/>
      <c r="V239" s="2"/>
      <c r="W239" s="2"/>
      <c r="X239" s="2"/>
      <c r="Y239" s="2"/>
      <c r="Z239" s="2"/>
    </row>
    <row r="240" spans="1:26" ht="15.75" hidden="1" customHeight="1" x14ac:dyDescent="0.25">
      <c r="A240" s="15"/>
      <c r="B240" s="17" t="s">
        <v>52</v>
      </c>
      <c r="C240" s="26"/>
      <c r="D240" s="17"/>
      <c r="E240" s="26"/>
      <c r="F240" s="17"/>
      <c r="G240" s="26"/>
      <c r="H240" s="15"/>
      <c r="I240" s="2"/>
      <c r="J240" s="17"/>
      <c r="K240" s="2"/>
      <c r="L240" s="2"/>
      <c r="M240" s="2"/>
      <c r="N240" s="2"/>
      <c r="O240" s="2"/>
      <c r="P240" s="2"/>
      <c r="Q240" s="2"/>
      <c r="R240" s="2"/>
      <c r="S240" s="2"/>
      <c r="T240" s="2"/>
      <c r="U240" s="2"/>
      <c r="V240" s="2"/>
      <c r="W240" s="2"/>
      <c r="X240" s="2"/>
      <c r="Y240" s="2"/>
      <c r="Z240" s="2"/>
    </row>
    <row r="241" spans="1:26" ht="15.75" hidden="1" customHeight="1" x14ac:dyDescent="0.25">
      <c r="A241" s="15"/>
      <c r="B241" s="18"/>
      <c r="C241" s="23"/>
      <c r="D241" s="23"/>
      <c r="E241" s="23"/>
      <c r="F241" s="23"/>
      <c r="G241" s="23"/>
      <c r="H241" s="15"/>
      <c r="I241" s="2"/>
      <c r="J241" s="17"/>
      <c r="K241" s="2"/>
      <c r="L241" s="2"/>
      <c r="M241" s="2"/>
      <c r="N241" s="2"/>
      <c r="O241" s="2"/>
      <c r="P241" s="2"/>
      <c r="Q241" s="2"/>
      <c r="R241" s="2"/>
      <c r="S241" s="2"/>
      <c r="T241" s="2"/>
      <c r="U241" s="2"/>
      <c r="V241" s="2"/>
      <c r="W241" s="2"/>
      <c r="X241" s="2"/>
      <c r="Y241" s="2"/>
      <c r="Z241" s="2"/>
    </row>
    <row r="242" spans="1:26" ht="15.75" hidden="1" customHeight="1" x14ac:dyDescent="0.25">
      <c r="A242" s="15"/>
      <c r="B242" s="376" t="s">
        <v>55</v>
      </c>
      <c r="C242" s="356"/>
      <c r="D242" s="356"/>
      <c r="E242" s="356"/>
      <c r="F242" s="356"/>
      <c r="G242" s="357"/>
      <c r="H242" s="15"/>
      <c r="I242" s="35" t="s">
        <v>56</v>
      </c>
      <c r="J242" s="17"/>
      <c r="K242" s="2"/>
      <c r="L242" s="2"/>
      <c r="M242" s="2"/>
      <c r="N242" s="2"/>
      <c r="O242" s="2"/>
      <c r="P242" s="2"/>
      <c r="Q242" s="2"/>
      <c r="R242" s="2"/>
      <c r="S242" s="2"/>
      <c r="T242" s="2"/>
      <c r="U242" s="2"/>
      <c r="V242" s="2"/>
      <c r="W242" s="2"/>
      <c r="X242" s="2"/>
      <c r="Y242" s="2"/>
      <c r="Z242" s="2"/>
    </row>
    <row r="243" spans="1:26" ht="15.75" hidden="1" customHeight="1" x14ac:dyDescent="0.25">
      <c r="A243" s="15"/>
      <c r="B243" s="377" t="str">
        <f>IF(OR(C232="",C234="",F234="",C236=""),"",CONCATENATE($E$1," ",C232," ",$E$2," *",C234," *",F234,", ",$E$4," ",$C236))</f>
        <v/>
      </c>
      <c r="C243" s="375"/>
      <c r="D243" s="375"/>
      <c r="E243" s="375"/>
      <c r="F243" s="375"/>
      <c r="G243" s="375"/>
      <c r="H243" s="15"/>
      <c r="I243" s="31" t="s">
        <v>58</v>
      </c>
      <c r="J243" s="32" t="s">
        <v>59</v>
      </c>
      <c r="K243" s="2"/>
      <c r="L243" s="2"/>
      <c r="M243" s="2"/>
      <c r="N243" s="2"/>
      <c r="O243" s="2"/>
      <c r="P243" s="2"/>
      <c r="Q243" s="2"/>
      <c r="R243" s="2"/>
      <c r="S243" s="2"/>
      <c r="T243" s="2"/>
      <c r="U243" s="2"/>
      <c r="V243" s="2"/>
      <c r="W243" s="2"/>
      <c r="X243" s="2"/>
      <c r="Y243" s="2"/>
      <c r="Z243" s="2"/>
    </row>
    <row r="244" spans="1:26" ht="15.75" hidden="1" customHeight="1" x14ac:dyDescent="0.25">
      <c r="A244" s="15"/>
      <c r="B244" s="18"/>
      <c r="C244" s="2"/>
      <c r="D244" s="2"/>
      <c r="E244" s="2"/>
      <c r="F244" s="2"/>
      <c r="G244" s="2"/>
      <c r="H244" s="15"/>
      <c r="I244" s="33"/>
      <c r="J244" s="34"/>
      <c r="K244" s="2"/>
      <c r="L244" s="2"/>
      <c r="M244" s="2"/>
      <c r="N244" s="2"/>
      <c r="O244" s="2"/>
      <c r="P244" s="2"/>
      <c r="Q244" s="2"/>
      <c r="R244" s="2"/>
      <c r="S244" s="2"/>
      <c r="T244" s="2"/>
      <c r="U244" s="2"/>
      <c r="V244" s="2"/>
      <c r="W244" s="2"/>
      <c r="X244" s="2"/>
      <c r="Y244" s="2"/>
      <c r="Z244" s="2"/>
    </row>
    <row r="245" spans="1:26" ht="15.75" hidden="1" customHeight="1" x14ac:dyDescent="0.25">
      <c r="A245" s="15"/>
      <c r="B245" s="18"/>
      <c r="C245" s="2"/>
      <c r="D245" s="2"/>
      <c r="E245" s="2"/>
      <c r="F245" s="2"/>
      <c r="G245" s="2"/>
      <c r="H245" s="15"/>
      <c r="I245" s="2"/>
      <c r="J245" s="17"/>
      <c r="K245" s="2"/>
      <c r="L245" s="2"/>
      <c r="M245" s="2"/>
      <c r="N245" s="2"/>
      <c r="O245" s="2"/>
      <c r="P245" s="2"/>
      <c r="Q245" s="2"/>
      <c r="R245" s="2"/>
      <c r="S245" s="2"/>
      <c r="T245" s="2"/>
      <c r="U245" s="2"/>
      <c r="V245" s="2"/>
      <c r="W245" s="2"/>
      <c r="X245" s="2"/>
      <c r="Y245" s="2"/>
      <c r="Z245" s="2"/>
    </row>
    <row r="246" spans="1:26" ht="15.75" hidden="1" customHeight="1" x14ac:dyDescent="0.25">
      <c r="A246" s="15"/>
      <c r="B246" s="378" t="s">
        <v>85</v>
      </c>
      <c r="C246" s="356"/>
      <c r="D246" s="356"/>
      <c r="E246" s="356"/>
      <c r="F246" s="356"/>
      <c r="G246" s="357"/>
      <c r="H246" s="15"/>
      <c r="I246" s="2"/>
      <c r="J246" s="17"/>
      <c r="K246" s="2"/>
      <c r="L246" s="2"/>
      <c r="M246" s="2"/>
      <c r="N246" s="2"/>
      <c r="O246" s="2"/>
      <c r="P246" s="2"/>
      <c r="Q246" s="2"/>
      <c r="R246" s="2"/>
      <c r="S246" s="2"/>
      <c r="T246" s="2"/>
      <c r="U246" s="2"/>
      <c r="V246" s="2"/>
      <c r="W246" s="2"/>
      <c r="X246" s="2"/>
      <c r="Y246" s="2"/>
      <c r="Z246" s="2"/>
    </row>
    <row r="247" spans="1:26" ht="15.75" hidden="1" customHeight="1" x14ac:dyDescent="0.25">
      <c r="A247" s="15"/>
      <c r="B247" s="374" t="s">
        <v>35</v>
      </c>
      <c r="C247" s="375"/>
      <c r="D247" s="375"/>
      <c r="E247" s="375"/>
      <c r="F247" s="375"/>
      <c r="G247" s="375"/>
      <c r="H247" s="15"/>
      <c r="I247" s="2"/>
      <c r="J247" s="17"/>
      <c r="K247" s="2"/>
      <c r="L247" s="2"/>
      <c r="M247" s="2"/>
      <c r="N247" s="2"/>
      <c r="O247" s="2"/>
      <c r="P247" s="2"/>
      <c r="Q247" s="2"/>
      <c r="R247" s="2"/>
      <c r="S247" s="2"/>
      <c r="T247" s="2"/>
      <c r="U247" s="2"/>
      <c r="V247" s="2"/>
      <c r="W247" s="2"/>
      <c r="X247" s="2"/>
      <c r="Y247" s="2"/>
      <c r="Z247" s="2"/>
    </row>
    <row r="248" spans="1:26" ht="15.75" hidden="1" customHeight="1" x14ac:dyDescent="0.25">
      <c r="A248" s="15"/>
      <c r="B248" s="18"/>
      <c r="C248" s="19" t="s">
        <v>36</v>
      </c>
      <c r="D248" s="2"/>
      <c r="E248" s="2"/>
      <c r="F248" s="2"/>
      <c r="G248" s="2"/>
      <c r="H248" s="15"/>
      <c r="I248" s="2"/>
      <c r="J248" s="17"/>
      <c r="K248" s="2"/>
      <c r="L248" s="2"/>
      <c r="M248" s="2"/>
      <c r="N248" s="2"/>
      <c r="O248" s="2"/>
      <c r="P248" s="2"/>
      <c r="Q248" s="2"/>
      <c r="R248" s="2"/>
      <c r="S248" s="2"/>
      <c r="T248" s="2"/>
      <c r="U248" s="2"/>
      <c r="V248" s="2"/>
      <c r="W248" s="2"/>
      <c r="X248" s="2"/>
      <c r="Y248" s="2"/>
      <c r="Z248" s="2"/>
    </row>
    <row r="249" spans="1:26" ht="15.75" hidden="1" customHeight="1" x14ac:dyDescent="0.25">
      <c r="A249" s="15"/>
      <c r="B249" s="20" t="s">
        <v>37</v>
      </c>
      <c r="C249" s="379"/>
      <c r="D249" s="380"/>
      <c r="E249" s="380"/>
      <c r="F249" s="380"/>
      <c r="G249" s="381"/>
      <c r="H249" s="15" t="s">
        <v>39</v>
      </c>
      <c r="I249" s="2"/>
      <c r="J249" s="17"/>
      <c r="K249" s="2"/>
      <c r="L249" s="2"/>
      <c r="M249" s="2"/>
      <c r="N249" s="2"/>
      <c r="O249" s="2"/>
      <c r="P249" s="2"/>
      <c r="Q249" s="2"/>
      <c r="R249" s="2"/>
      <c r="S249" s="2"/>
      <c r="T249" s="2"/>
      <c r="U249" s="2"/>
      <c r="V249" s="2"/>
      <c r="W249" s="2"/>
      <c r="X249" s="2"/>
      <c r="Y249" s="2"/>
      <c r="Z249" s="2"/>
    </row>
    <row r="250" spans="1:26" ht="15.75" hidden="1" customHeight="1" x14ac:dyDescent="0.25">
      <c r="A250" s="15"/>
      <c r="B250" s="18"/>
      <c r="C250" s="18"/>
      <c r="D250" s="18"/>
      <c r="E250" s="18"/>
      <c r="F250" s="18"/>
      <c r="G250" s="21" t="s">
        <v>40</v>
      </c>
      <c r="H250" s="15"/>
      <c r="I250" s="2"/>
      <c r="J250" s="17"/>
      <c r="K250" s="2"/>
      <c r="L250" s="2"/>
      <c r="M250" s="2"/>
      <c r="N250" s="2"/>
      <c r="O250" s="2"/>
      <c r="P250" s="2"/>
      <c r="Q250" s="2"/>
      <c r="R250" s="2"/>
      <c r="S250" s="2"/>
      <c r="T250" s="2"/>
      <c r="U250" s="2"/>
      <c r="V250" s="2"/>
      <c r="W250" s="2"/>
      <c r="X250" s="2"/>
      <c r="Y250" s="2"/>
      <c r="Z250" s="2"/>
    </row>
    <row r="251" spans="1:26" ht="15.75" hidden="1" customHeight="1" x14ac:dyDescent="0.25">
      <c r="A251" s="15"/>
      <c r="B251" s="20" t="s">
        <v>41</v>
      </c>
      <c r="C251" s="382"/>
      <c r="D251" s="381"/>
      <c r="E251" s="18"/>
      <c r="F251" s="382"/>
      <c r="G251" s="381"/>
      <c r="H251" s="15" t="s">
        <v>44</v>
      </c>
      <c r="I251" s="2"/>
      <c r="J251" s="17"/>
      <c r="K251" s="2"/>
      <c r="L251" s="2"/>
      <c r="M251" s="2"/>
      <c r="N251" s="2"/>
      <c r="O251" s="2"/>
      <c r="P251" s="2"/>
      <c r="Q251" s="2"/>
      <c r="R251" s="2"/>
      <c r="S251" s="2"/>
      <c r="T251" s="2"/>
      <c r="U251" s="2"/>
      <c r="V251" s="2"/>
      <c r="W251" s="2"/>
      <c r="X251" s="2"/>
      <c r="Y251" s="2"/>
      <c r="Z251" s="2"/>
    </row>
    <row r="252" spans="1:26" ht="15.75" hidden="1" customHeight="1" x14ac:dyDescent="0.25">
      <c r="A252" s="15"/>
      <c r="B252" s="18"/>
      <c r="C252" s="18"/>
      <c r="D252" s="18"/>
      <c r="E252" s="18"/>
      <c r="F252" s="18"/>
      <c r="G252" s="18"/>
      <c r="H252" s="15"/>
      <c r="I252" s="2"/>
      <c r="J252" s="17"/>
      <c r="K252" s="2"/>
      <c r="L252" s="2"/>
      <c r="M252" s="2"/>
      <c r="N252" s="2"/>
      <c r="O252" s="2"/>
      <c r="P252" s="2"/>
      <c r="Q252" s="2"/>
      <c r="R252" s="2"/>
      <c r="S252" s="2"/>
      <c r="T252" s="2"/>
      <c r="U252" s="2"/>
      <c r="V252" s="2"/>
      <c r="W252" s="2"/>
      <c r="X252" s="2"/>
      <c r="Y252" s="2"/>
      <c r="Z252" s="2"/>
    </row>
    <row r="253" spans="1:26" ht="15.75" hidden="1" customHeight="1" x14ac:dyDescent="0.25">
      <c r="A253" s="15"/>
      <c r="B253" s="20" t="s">
        <v>45</v>
      </c>
      <c r="C253" s="383"/>
      <c r="D253" s="380"/>
      <c r="E253" s="380"/>
      <c r="F253" s="380"/>
      <c r="G253" s="381"/>
      <c r="H253" s="15" t="s">
        <v>47</v>
      </c>
      <c r="I253" s="2"/>
      <c r="J253" s="17"/>
      <c r="K253" s="2"/>
      <c r="L253" s="2"/>
      <c r="M253" s="2"/>
      <c r="N253" s="2"/>
      <c r="O253" s="2"/>
      <c r="P253" s="2"/>
      <c r="Q253" s="2"/>
      <c r="R253" s="2"/>
      <c r="S253" s="2"/>
      <c r="T253" s="2"/>
      <c r="U253" s="2"/>
      <c r="V253" s="2"/>
      <c r="W253" s="2"/>
      <c r="X253" s="2"/>
      <c r="Y253" s="2"/>
      <c r="Z253" s="2"/>
    </row>
    <row r="254" spans="1:26" ht="15.75" hidden="1" customHeight="1" x14ac:dyDescent="0.25">
      <c r="A254" s="15"/>
      <c r="B254" s="20"/>
      <c r="C254" s="384"/>
      <c r="D254" s="375"/>
      <c r="E254" s="375"/>
      <c r="F254" s="375"/>
      <c r="G254" s="375"/>
      <c r="H254" s="15"/>
      <c r="I254" s="2"/>
      <c r="J254" s="17"/>
      <c r="K254" s="2"/>
      <c r="L254" s="2"/>
      <c r="M254" s="2"/>
      <c r="N254" s="2"/>
      <c r="O254" s="2"/>
      <c r="P254" s="2"/>
      <c r="Q254" s="2"/>
      <c r="R254" s="2"/>
      <c r="S254" s="2"/>
      <c r="T254" s="2"/>
      <c r="U254" s="2"/>
      <c r="V254" s="2"/>
      <c r="W254" s="2"/>
      <c r="X254" s="2"/>
      <c r="Y254" s="2"/>
      <c r="Z254" s="2"/>
    </row>
    <row r="255" spans="1:26" ht="15.75" hidden="1" customHeight="1" x14ac:dyDescent="0.25">
      <c r="A255" s="15"/>
      <c r="B255" s="17" t="s">
        <v>48</v>
      </c>
      <c r="C255" s="26"/>
      <c r="D255" s="17"/>
      <c r="E255" s="26"/>
      <c r="F255" s="17"/>
      <c r="G255" s="26"/>
      <c r="H255" s="27"/>
      <c r="I255" s="2"/>
      <c r="J255" s="17"/>
      <c r="K255" s="2"/>
      <c r="L255" s="2"/>
      <c r="M255" s="2"/>
      <c r="N255" s="2"/>
      <c r="O255" s="2"/>
      <c r="P255" s="2"/>
      <c r="Q255" s="2"/>
      <c r="R255" s="2"/>
      <c r="S255" s="2"/>
      <c r="T255" s="2"/>
      <c r="U255" s="2"/>
      <c r="V255" s="2"/>
      <c r="W255" s="2"/>
      <c r="X255" s="2"/>
      <c r="Y255" s="2"/>
      <c r="Z255" s="2"/>
    </row>
    <row r="256" spans="1:26" ht="15.75" hidden="1" customHeight="1" x14ac:dyDescent="0.25">
      <c r="A256" s="15"/>
      <c r="B256" s="18"/>
      <c r="C256" s="17"/>
      <c r="D256" s="17"/>
      <c r="E256" s="17"/>
      <c r="F256" s="17"/>
      <c r="G256" s="17"/>
      <c r="H256" s="15"/>
      <c r="I256" s="2"/>
      <c r="J256" s="17"/>
      <c r="K256" s="2"/>
      <c r="L256" s="2"/>
      <c r="M256" s="2"/>
      <c r="N256" s="2"/>
      <c r="O256" s="2"/>
      <c r="P256" s="2"/>
      <c r="Q256" s="2"/>
      <c r="R256" s="2"/>
      <c r="S256" s="2"/>
      <c r="T256" s="2"/>
      <c r="U256" s="2"/>
      <c r="V256" s="2"/>
      <c r="W256" s="2"/>
      <c r="X256" s="2"/>
      <c r="Y256" s="2"/>
      <c r="Z256" s="2"/>
    </row>
    <row r="257" spans="1:26" ht="15.75" hidden="1" customHeight="1" x14ac:dyDescent="0.25">
      <c r="A257" s="15"/>
      <c r="B257" s="17" t="s">
        <v>52</v>
      </c>
      <c r="C257" s="26"/>
      <c r="D257" s="17"/>
      <c r="E257" s="26"/>
      <c r="F257" s="17"/>
      <c r="G257" s="26"/>
      <c r="H257" s="15"/>
      <c r="I257" s="2"/>
      <c r="J257" s="17"/>
      <c r="K257" s="2"/>
      <c r="L257" s="2"/>
      <c r="M257" s="2"/>
      <c r="N257" s="2"/>
      <c r="O257" s="2"/>
      <c r="P257" s="2"/>
      <c r="Q257" s="2"/>
      <c r="R257" s="2"/>
      <c r="S257" s="2"/>
      <c r="T257" s="2"/>
      <c r="U257" s="2"/>
      <c r="V257" s="2"/>
      <c r="W257" s="2"/>
      <c r="X257" s="2"/>
      <c r="Y257" s="2"/>
      <c r="Z257" s="2"/>
    </row>
    <row r="258" spans="1:26" ht="15.75" hidden="1" customHeight="1" x14ac:dyDescent="0.25">
      <c r="A258" s="15"/>
      <c r="B258" s="18"/>
      <c r="C258" s="23"/>
      <c r="D258" s="23"/>
      <c r="E258" s="23"/>
      <c r="F258" s="23"/>
      <c r="G258" s="23"/>
      <c r="H258" s="15"/>
      <c r="I258" s="2"/>
      <c r="J258" s="17"/>
      <c r="K258" s="2"/>
      <c r="L258" s="2"/>
      <c r="M258" s="2"/>
      <c r="N258" s="2"/>
      <c r="O258" s="2"/>
      <c r="P258" s="2"/>
      <c r="Q258" s="2"/>
      <c r="R258" s="2"/>
      <c r="S258" s="2"/>
      <c r="T258" s="2"/>
      <c r="U258" s="2"/>
      <c r="V258" s="2"/>
      <c r="W258" s="2"/>
      <c r="X258" s="2"/>
      <c r="Y258" s="2"/>
      <c r="Z258" s="2"/>
    </row>
    <row r="259" spans="1:26" ht="15.75" hidden="1" customHeight="1" x14ac:dyDescent="0.25">
      <c r="A259" s="15"/>
      <c r="B259" s="376" t="s">
        <v>55</v>
      </c>
      <c r="C259" s="356"/>
      <c r="D259" s="356"/>
      <c r="E259" s="356"/>
      <c r="F259" s="356"/>
      <c r="G259" s="357"/>
      <c r="H259" s="15"/>
      <c r="I259" s="35" t="s">
        <v>56</v>
      </c>
      <c r="J259" s="17"/>
      <c r="K259" s="2"/>
      <c r="L259" s="2"/>
      <c r="M259" s="2"/>
      <c r="N259" s="2"/>
      <c r="O259" s="2"/>
      <c r="P259" s="2"/>
      <c r="Q259" s="2"/>
      <c r="R259" s="2"/>
      <c r="S259" s="2"/>
      <c r="T259" s="2"/>
      <c r="U259" s="2"/>
      <c r="V259" s="2"/>
      <c r="W259" s="2"/>
      <c r="X259" s="2"/>
      <c r="Y259" s="2"/>
      <c r="Z259" s="2"/>
    </row>
    <row r="260" spans="1:26" ht="15.75" hidden="1" customHeight="1" x14ac:dyDescent="0.25">
      <c r="A260" s="15"/>
      <c r="B260" s="377" t="str">
        <f>IF(OR(C249="",C251="",F251="",C253=""),"",CONCATENATE($E$1," ",C249," ",$E$2," *",C251," *",F251,", ",$E$4," ",$C253))</f>
        <v/>
      </c>
      <c r="C260" s="375"/>
      <c r="D260" s="375"/>
      <c r="E260" s="375"/>
      <c r="F260" s="375"/>
      <c r="G260" s="375"/>
      <c r="H260" s="15"/>
      <c r="I260" s="31" t="s">
        <v>58</v>
      </c>
      <c r="J260" s="32" t="s">
        <v>59</v>
      </c>
      <c r="K260" s="2"/>
      <c r="L260" s="2"/>
      <c r="M260" s="2"/>
      <c r="N260" s="2"/>
      <c r="O260" s="2"/>
      <c r="P260" s="2"/>
      <c r="Q260" s="2"/>
      <c r="R260" s="2"/>
      <c r="S260" s="2"/>
      <c r="T260" s="2"/>
      <c r="U260" s="2"/>
      <c r="V260" s="2"/>
      <c r="W260" s="2"/>
      <c r="X260" s="2"/>
      <c r="Y260" s="2"/>
      <c r="Z260" s="2"/>
    </row>
    <row r="261" spans="1:26" ht="15.75" hidden="1" customHeight="1" x14ac:dyDescent="0.25">
      <c r="A261" s="15"/>
      <c r="B261" s="18"/>
      <c r="C261" s="2"/>
      <c r="D261" s="2"/>
      <c r="E261" s="2"/>
      <c r="F261" s="2"/>
      <c r="G261" s="2"/>
      <c r="H261" s="15"/>
      <c r="I261" s="33"/>
      <c r="J261" s="34"/>
      <c r="K261" s="2"/>
      <c r="L261" s="2"/>
      <c r="M261" s="2"/>
      <c r="N261" s="2"/>
      <c r="O261" s="2"/>
      <c r="P261" s="2"/>
      <c r="Q261" s="2"/>
      <c r="R261" s="2"/>
      <c r="S261" s="2"/>
      <c r="T261" s="2"/>
      <c r="U261" s="2"/>
      <c r="V261" s="2"/>
      <c r="W261" s="2"/>
      <c r="X261" s="2"/>
      <c r="Y261" s="2"/>
      <c r="Z261" s="2"/>
    </row>
    <row r="262" spans="1:26" ht="15.75" hidden="1" customHeight="1" x14ac:dyDescent="0.25">
      <c r="A262" s="15"/>
      <c r="B262" s="18"/>
      <c r="C262" s="2"/>
      <c r="D262" s="2"/>
      <c r="E262" s="2"/>
      <c r="F262" s="2"/>
      <c r="G262" s="2"/>
      <c r="H262" s="15"/>
      <c r="I262" s="2"/>
      <c r="J262" s="17"/>
      <c r="K262" s="2"/>
      <c r="L262" s="2"/>
      <c r="M262" s="2"/>
      <c r="N262" s="2"/>
      <c r="O262" s="2"/>
      <c r="P262" s="2"/>
      <c r="Q262" s="2"/>
      <c r="R262" s="2"/>
      <c r="S262" s="2"/>
      <c r="T262" s="2"/>
      <c r="U262" s="2"/>
      <c r="V262" s="2"/>
      <c r="W262" s="2"/>
      <c r="X262" s="2"/>
      <c r="Y262" s="2"/>
      <c r="Z262" s="2"/>
    </row>
    <row r="263" spans="1:26" ht="15.75" hidden="1" customHeight="1" x14ac:dyDescent="0.25">
      <c r="A263" s="15"/>
      <c r="B263" s="378" t="s">
        <v>86</v>
      </c>
      <c r="C263" s="356"/>
      <c r="D263" s="356"/>
      <c r="E263" s="356"/>
      <c r="F263" s="356"/>
      <c r="G263" s="357"/>
      <c r="H263" s="15"/>
      <c r="I263" s="2"/>
      <c r="J263" s="17"/>
      <c r="K263" s="2"/>
      <c r="L263" s="2"/>
      <c r="M263" s="2"/>
      <c r="N263" s="2"/>
      <c r="O263" s="2"/>
      <c r="P263" s="2"/>
      <c r="Q263" s="2"/>
      <c r="R263" s="2"/>
      <c r="S263" s="2"/>
      <c r="T263" s="2"/>
      <c r="U263" s="2"/>
      <c r="V263" s="2"/>
      <c r="W263" s="2"/>
      <c r="X263" s="2"/>
      <c r="Y263" s="2"/>
      <c r="Z263" s="2"/>
    </row>
    <row r="264" spans="1:26" ht="15.75" hidden="1" customHeight="1" x14ac:dyDescent="0.25">
      <c r="A264" s="15"/>
      <c r="B264" s="374" t="s">
        <v>35</v>
      </c>
      <c r="C264" s="375"/>
      <c r="D264" s="375"/>
      <c r="E264" s="375"/>
      <c r="F264" s="375"/>
      <c r="G264" s="375"/>
      <c r="H264" s="15"/>
      <c r="I264" s="2"/>
      <c r="J264" s="17"/>
      <c r="K264" s="2"/>
      <c r="L264" s="2"/>
      <c r="M264" s="2"/>
      <c r="N264" s="2"/>
      <c r="O264" s="2"/>
      <c r="P264" s="2"/>
      <c r="Q264" s="2"/>
      <c r="R264" s="2"/>
      <c r="S264" s="2"/>
      <c r="T264" s="2"/>
      <c r="U264" s="2"/>
      <c r="V264" s="2"/>
      <c r="W264" s="2"/>
      <c r="X264" s="2"/>
      <c r="Y264" s="2"/>
      <c r="Z264" s="2"/>
    </row>
    <row r="265" spans="1:26" ht="15.75" hidden="1" customHeight="1" x14ac:dyDescent="0.25">
      <c r="A265" s="15"/>
      <c r="B265" s="18"/>
      <c r="C265" s="19" t="s">
        <v>36</v>
      </c>
      <c r="D265" s="2"/>
      <c r="E265" s="2"/>
      <c r="F265" s="2"/>
      <c r="G265" s="2"/>
      <c r="H265" s="15"/>
      <c r="I265" s="2"/>
      <c r="J265" s="17"/>
      <c r="K265" s="2"/>
      <c r="L265" s="2"/>
      <c r="M265" s="2"/>
      <c r="N265" s="2"/>
      <c r="O265" s="2"/>
      <c r="P265" s="2"/>
      <c r="Q265" s="2"/>
      <c r="R265" s="2"/>
      <c r="S265" s="2"/>
      <c r="T265" s="2"/>
      <c r="U265" s="2"/>
      <c r="V265" s="2"/>
      <c r="W265" s="2"/>
      <c r="X265" s="2"/>
      <c r="Y265" s="2"/>
      <c r="Z265" s="2"/>
    </row>
    <row r="266" spans="1:26" ht="15.75" hidden="1" customHeight="1" x14ac:dyDescent="0.25">
      <c r="A266" s="15"/>
      <c r="B266" s="20" t="s">
        <v>37</v>
      </c>
      <c r="C266" s="379"/>
      <c r="D266" s="380"/>
      <c r="E266" s="380"/>
      <c r="F266" s="380"/>
      <c r="G266" s="381"/>
      <c r="H266" s="15" t="s">
        <v>39</v>
      </c>
      <c r="I266" s="2"/>
      <c r="J266" s="17"/>
      <c r="K266" s="2"/>
      <c r="L266" s="2"/>
      <c r="M266" s="2"/>
      <c r="N266" s="2"/>
      <c r="O266" s="2"/>
      <c r="P266" s="2"/>
      <c r="Q266" s="2"/>
      <c r="R266" s="2"/>
      <c r="S266" s="2"/>
      <c r="T266" s="2"/>
      <c r="U266" s="2"/>
      <c r="V266" s="2"/>
      <c r="W266" s="2"/>
      <c r="X266" s="2"/>
      <c r="Y266" s="2"/>
      <c r="Z266" s="2"/>
    </row>
    <row r="267" spans="1:26" ht="15.75" hidden="1" customHeight="1" x14ac:dyDescent="0.25">
      <c r="A267" s="15"/>
      <c r="B267" s="18"/>
      <c r="C267" s="18"/>
      <c r="D267" s="18"/>
      <c r="E267" s="18"/>
      <c r="F267" s="18"/>
      <c r="G267" s="21" t="s">
        <v>40</v>
      </c>
      <c r="H267" s="15"/>
      <c r="I267" s="2"/>
      <c r="J267" s="17"/>
      <c r="K267" s="2"/>
      <c r="L267" s="2"/>
      <c r="M267" s="2"/>
      <c r="N267" s="2"/>
      <c r="O267" s="2"/>
      <c r="P267" s="2"/>
      <c r="Q267" s="2"/>
      <c r="R267" s="2"/>
      <c r="S267" s="2"/>
      <c r="T267" s="2"/>
      <c r="U267" s="2"/>
      <c r="V267" s="2"/>
      <c r="W267" s="2"/>
      <c r="X267" s="2"/>
      <c r="Y267" s="2"/>
      <c r="Z267" s="2"/>
    </row>
    <row r="268" spans="1:26" ht="15.75" hidden="1" customHeight="1" x14ac:dyDescent="0.25">
      <c r="A268" s="15"/>
      <c r="B268" s="20" t="s">
        <v>41</v>
      </c>
      <c r="C268" s="382"/>
      <c r="D268" s="381"/>
      <c r="E268" s="18"/>
      <c r="F268" s="382"/>
      <c r="G268" s="381"/>
      <c r="H268" s="15" t="s">
        <v>44</v>
      </c>
      <c r="I268" s="2"/>
      <c r="J268" s="17"/>
      <c r="K268" s="2"/>
      <c r="L268" s="2"/>
      <c r="M268" s="2"/>
      <c r="N268" s="2"/>
      <c r="O268" s="2"/>
      <c r="P268" s="2"/>
      <c r="Q268" s="2"/>
      <c r="R268" s="2"/>
      <c r="S268" s="2"/>
      <c r="T268" s="2"/>
      <c r="U268" s="2"/>
      <c r="V268" s="2"/>
      <c r="W268" s="2"/>
      <c r="X268" s="2"/>
      <c r="Y268" s="2"/>
      <c r="Z268" s="2"/>
    </row>
    <row r="269" spans="1:26" ht="15.75" hidden="1" customHeight="1" x14ac:dyDescent="0.25">
      <c r="A269" s="15"/>
      <c r="B269" s="18"/>
      <c r="C269" s="18"/>
      <c r="D269" s="18"/>
      <c r="E269" s="18"/>
      <c r="F269" s="18"/>
      <c r="G269" s="18"/>
      <c r="H269" s="15"/>
      <c r="I269" s="2"/>
      <c r="J269" s="17"/>
      <c r="K269" s="2"/>
      <c r="L269" s="2"/>
      <c r="M269" s="2"/>
      <c r="N269" s="2"/>
      <c r="O269" s="2"/>
      <c r="P269" s="2"/>
      <c r="Q269" s="2"/>
      <c r="R269" s="2"/>
      <c r="S269" s="2"/>
      <c r="T269" s="2"/>
      <c r="U269" s="2"/>
      <c r="V269" s="2"/>
      <c r="W269" s="2"/>
      <c r="X269" s="2"/>
      <c r="Y269" s="2"/>
      <c r="Z269" s="2"/>
    </row>
    <row r="270" spans="1:26" ht="15.75" hidden="1" customHeight="1" x14ac:dyDescent="0.25">
      <c r="A270" s="15"/>
      <c r="B270" s="20" t="s">
        <v>45</v>
      </c>
      <c r="C270" s="383"/>
      <c r="D270" s="380"/>
      <c r="E270" s="380"/>
      <c r="F270" s="380"/>
      <c r="G270" s="381"/>
      <c r="H270" s="15" t="s">
        <v>47</v>
      </c>
      <c r="I270" s="2"/>
      <c r="J270" s="17"/>
      <c r="K270" s="2"/>
      <c r="L270" s="2"/>
      <c r="M270" s="2"/>
      <c r="N270" s="2"/>
      <c r="O270" s="2"/>
      <c r="P270" s="2"/>
      <c r="Q270" s="2"/>
      <c r="R270" s="2"/>
      <c r="S270" s="2"/>
      <c r="T270" s="2"/>
      <c r="U270" s="2"/>
      <c r="V270" s="2"/>
      <c r="W270" s="2"/>
      <c r="X270" s="2"/>
      <c r="Y270" s="2"/>
      <c r="Z270" s="2"/>
    </row>
    <row r="271" spans="1:26" ht="15.75" hidden="1" customHeight="1" x14ac:dyDescent="0.25">
      <c r="A271" s="15"/>
      <c r="B271" s="20"/>
      <c r="C271" s="384"/>
      <c r="D271" s="375"/>
      <c r="E271" s="375"/>
      <c r="F271" s="375"/>
      <c r="G271" s="375"/>
      <c r="H271" s="15"/>
      <c r="I271" s="2"/>
      <c r="J271" s="17"/>
      <c r="K271" s="2"/>
      <c r="L271" s="2"/>
      <c r="M271" s="2"/>
      <c r="N271" s="2"/>
      <c r="O271" s="2"/>
      <c r="P271" s="2"/>
      <c r="Q271" s="2"/>
      <c r="R271" s="2"/>
      <c r="S271" s="2"/>
      <c r="T271" s="2"/>
      <c r="U271" s="2"/>
      <c r="V271" s="2"/>
      <c r="W271" s="2"/>
      <c r="X271" s="2"/>
      <c r="Y271" s="2"/>
      <c r="Z271" s="2"/>
    </row>
    <row r="272" spans="1:26" ht="15.75" hidden="1" customHeight="1" x14ac:dyDescent="0.25">
      <c r="A272" s="15"/>
      <c r="B272" s="17" t="s">
        <v>48</v>
      </c>
      <c r="C272" s="26"/>
      <c r="D272" s="17"/>
      <c r="E272" s="26"/>
      <c r="F272" s="17"/>
      <c r="G272" s="26"/>
      <c r="H272" s="27"/>
      <c r="I272" s="2"/>
      <c r="J272" s="17"/>
      <c r="K272" s="2"/>
      <c r="L272" s="2"/>
      <c r="M272" s="2"/>
      <c r="N272" s="2"/>
      <c r="O272" s="2"/>
      <c r="P272" s="2"/>
      <c r="Q272" s="2"/>
      <c r="R272" s="2"/>
      <c r="S272" s="2"/>
      <c r="T272" s="2"/>
      <c r="U272" s="2"/>
      <c r="V272" s="2"/>
      <c r="W272" s="2"/>
      <c r="X272" s="2"/>
      <c r="Y272" s="2"/>
      <c r="Z272" s="2"/>
    </row>
    <row r="273" spans="1:26" ht="15.75" hidden="1" customHeight="1" x14ac:dyDescent="0.25">
      <c r="A273" s="15"/>
      <c r="B273" s="18"/>
      <c r="C273" s="17"/>
      <c r="D273" s="17"/>
      <c r="E273" s="17"/>
      <c r="F273" s="17"/>
      <c r="G273" s="17"/>
      <c r="H273" s="15"/>
      <c r="I273" s="2"/>
      <c r="J273" s="17"/>
      <c r="K273" s="2"/>
      <c r="L273" s="2"/>
      <c r="M273" s="2"/>
      <c r="N273" s="2"/>
      <c r="O273" s="2"/>
      <c r="P273" s="2"/>
      <c r="Q273" s="2"/>
      <c r="R273" s="2"/>
      <c r="S273" s="2"/>
      <c r="T273" s="2"/>
      <c r="U273" s="2"/>
      <c r="V273" s="2"/>
      <c r="W273" s="2"/>
      <c r="X273" s="2"/>
      <c r="Y273" s="2"/>
      <c r="Z273" s="2"/>
    </row>
    <row r="274" spans="1:26" ht="15.75" hidden="1" customHeight="1" x14ac:dyDescent="0.25">
      <c r="A274" s="15"/>
      <c r="B274" s="17" t="s">
        <v>52</v>
      </c>
      <c r="C274" s="26"/>
      <c r="D274" s="17"/>
      <c r="E274" s="26"/>
      <c r="F274" s="17"/>
      <c r="G274" s="26"/>
      <c r="H274" s="15"/>
      <c r="I274" s="2"/>
      <c r="J274" s="17"/>
      <c r="K274" s="2"/>
      <c r="L274" s="2"/>
      <c r="M274" s="2"/>
      <c r="N274" s="2"/>
      <c r="O274" s="2"/>
      <c r="P274" s="2"/>
      <c r="Q274" s="2"/>
      <c r="R274" s="2"/>
      <c r="S274" s="2"/>
      <c r="T274" s="2"/>
      <c r="U274" s="2"/>
      <c r="V274" s="2"/>
      <c r="W274" s="2"/>
      <c r="X274" s="2"/>
      <c r="Y274" s="2"/>
      <c r="Z274" s="2"/>
    </row>
    <row r="275" spans="1:26" ht="15.75" hidden="1" customHeight="1" x14ac:dyDescent="0.25">
      <c r="A275" s="15"/>
      <c r="B275" s="18"/>
      <c r="C275" s="23"/>
      <c r="D275" s="23"/>
      <c r="E275" s="23"/>
      <c r="F275" s="23"/>
      <c r="G275" s="23"/>
      <c r="H275" s="15"/>
      <c r="I275" s="2"/>
      <c r="J275" s="17"/>
      <c r="K275" s="2"/>
      <c r="L275" s="2"/>
      <c r="M275" s="2"/>
      <c r="N275" s="2"/>
      <c r="O275" s="2"/>
      <c r="P275" s="2"/>
      <c r="Q275" s="2"/>
      <c r="R275" s="2"/>
      <c r="S275" s="2"/>
      <c r="T275" s="2"/>
      <c r="U275" s="2"/>
      <c r="V275" s="2"/>
      <c r="W275" s="2"/>
      <c r="X275" s="2"/>
      <c r="Y275" s="2"/>
      <c r="Z275" s="2"/>
    </row>
    <row r="276" spans="1:26" ht="15.75" hidden="1" customHeight="1" x14ac:dyDescent="0.25">
      <c r="A276" s="15"/>
      <c r="B276" s="376" t="s">
        <v>55</v>
      </c>
      <c r="C276" s="356"/>
      <c r="D276" s="356"/>
      <c r="E276" s="356"/>
      <c r="F276" s="356"/>
      <c r="G276" s="357"/>
      <c r="H276" s="15"/>
      <c r="I276" s="35" t="s">
        <v>56</v>
      </c>
      <c r="J276" s="17"/>
      <c r="K276" s="2"/>
      <c r="L276" s="2"/>
      <c r="M276" s="2"/>
      <c r="N276" s="2"/>
      <c r="O276" s="2"/>
      <c r="P276" s="2"/>
      <c r="Q276" s="2"/>
      <c r="R276" s="2"/>
      <c r="S276" s="2"/>
      <c r="T276" s="2"/>
      <c r="U276" s="2"/>
      <c r="V276" s="2"/>
      <c r="W276" s="2"/>
      <c r="X276" s="2"/>
      <c r="Y276" s="2"/>
      <c r="Z276" s="2"/>
    </row>
    <row r="277" spans="1:26" ht="15.75" hidden="1" customHeight="1" x14ac:dyDescent="0.25">
      <c r="A277" s="15"/>
      <c r="B277" s="377" t="str">
        <f>IF(OR(C266="",C268="",F268="",C270=""),"",CONCATENATE($E$1," ",C266," ",$E$2," *",C268," *",F268,", ",$E$4," ",$C270))</f>
        <v/>
      </c>
      <c r="C277" s="375"/>
      <c r="D277" s="375"/>
      <c r="E277" s="375"/>
      <c r="F277" s="375"/>
      <c r="G277" s="375"/>
      <c r="H277" s="15"/>
      <c r="I277" s="31" t="s">
        <v>58</v>
      </c>
      <c r="J277" s="32" t="s">
        <v>59</v>
      </c>
      <c r="K277" s="2"/>
      <c r="L277" s="2"/>
      <c r="M277" s="2"/>
      <c r="N277" s="2"/>
      <c r="O277" s="2"/>
      <c r="P277" s="2"/>
      <c r="Q277" s="2"/>
      <c r="R277" s="2"/>
      <c r="S277" s="2"/>
      <c r="T277" s="2"/>
      <c r="U277" s="2"/>
      <c r="V277" s="2"/>
      <c r="W277" s="2"/>
      <c r="X277" s="2"/>
      <c r="Y277" s="2"/>
      <c r="Z277" s="2"/>
    </row>
    <row r="278" spans="1:26" ht="15.75" hidden="1" customHeight="1" x14ac:dyDescent="0.25">
      <c r="A278" s="15"/>
      <c r="B278" s="18"/>
      <c r="C278" s="2"/>
      <c r="D278" s="2"/>
      <c r="E278" s="2"/>
      <c r="F278" s="2"/>
      <c r="G278" s="2"/>
      <c r="H278" s="15"/>
      <c r="I278" s="33"/>
      <c r="J278" s="34"/>
      <c r="K278" s="2"/>
      <c r="L278" s="2"/>
      <c r="M278" s="2"/>
      <c r="N278" s="2"/>
      <c r="O278" s="2"/>
      <c r="P278" s="2"/>
      <c r="Q278" s="2"/>
      <c r="R278" s="2"/>
      <c r="S278" s="2"/>
      <c r="T278" s="2"/>
      <c r="U278" s="2"/>
      <c r="V278" s="2"/>
      <c r="W278" s="2"/>
      <c r="X278" s="2"/>
      <c r="Y278" s="2"/>
      <c r="Z278" s="2"/>
    </row>
    <row r="279" spans="1:26" ht="15.75" hidden="1" customHeight="1" x14ac:dyDescent="0.25">
      <c r="A279" s="15"/>
      <c r="B279" s="18"/>
      <c r="C279" s="2"/>
      <c r="D279" s="2"/>
      <c r="E279" s="2"/>
      <c r="F279" s="2"/>
      <c r="G279" s="2"/>
      <c r="H279" s="15"/>
      <c r="I279" s="2"/>
      <c r="J279" s="17"/>
      <c r="K279" s="2"/>
      <c r="L279" s="2"/>
      <c r="M279" s="2"/>
      <c r="N279" s="2"/>
      <c r="O279" s="2"/>
      <c r="P279" s="2"/>
      <c r="Q279" s="2"/>
      <c r="R279" s="2"/>
      <c r="S279" s="2"/>
      <c r="T279" s="2"/>
      <c r="U279" s="2"/>
      <c r="V279" s="2"/>
      <c r="W279" s="2"/>
      <c r="X279" s="2"/>
      <c r="Y279" s="2"/>
      <c r="Z279" s="2"/>
    </row>
    <row r="280" spans="1:26" ht="15.75" hidden="1" customHeight="1" x14ac:dyDescent="0.25">
      <c r="A280" s="15"/>
      <c r="B280" s="378" t="s">
        <v>87</v>
      </c>
      <c r="C280" s="356"/>
      <c r="D280" s="356"/>
      <c r="E280" s="356"/>
      <c r="F280" s="356"/>
      <c r="G280" s="357"/>
      <c r="H280" s="15"/>
      <c r="I280" s="2"/>
      <c r="J280" s="17"/>
      <c r="K280" s="2"/>
      <c r="L280" s="2"/>
      <c r="M280" s="2"/>
      <c r="N280" s="2"/>
      <c r="O280" s="2"/>
      <c r="P280" s="2"/>
      <c r="Q280" s="2"/>
      <c r="R280" s="2"/>
      <c r="S280" s="2"/>
      <c r="T280" s="2"/>
      <c r="U280" s="2"/>
      <c r="V280" s="2"/>
      <c r="W280" s="2"/>
      <c r="X280" s="2"/>
      <c r="Y280" s="2"/>
      <c r="Z280" s="2"/>
    </row>
    <row r="281" spans="1:26" ht="15.75" hidden="1" customHeight="1" x14ac:dyDescent="0.25">
      <c r="A281" s="15"/>
      <c r="B281" s="374" t="s">
        <v>35</v>
      </c>
      <c r="C281" s="375"/>
      <c r="D281" s="375"/>
      <c r="E281" s="375"/>
      <c r="F281" s="375"/>
      <c r="G281" s="375"/>
      <c r="H281" s="15"/>
      <c r="I281" s="2"/>
      <c r="J281" s="17"/>
      <c r="K281" s="2"/>
      <c r="L281" s="2"/>
      <c r="M281" s="2"/>
      <c r="N281" s="2"/>
      <c r="O281" s="2"/>
      <c r="P281" s="2"/>
      <c r="Q281" s="2"/>
      <c r="R281" s="2"/>
      <c r="S281" s="2"/>
      <c r="T281" s="2"/>
      <c r="U281" s="2"/>
      <c r="V281" s="2"/>
      <c r="W281" s="2"/>
      <c r="X281" s="2"/>
      <c r="Y281" s="2"/>
      <c r="Z281" s="2"/>
    </row>
    <row r="282" spans="1:26" ht="15.75" hidden="1" customHeight="1" x14ac:dyDescent="0.25">
      <c r="A282" s="15"/>
      <c r="B282" s="18"/>
      <c r="C282" s="19" t="s">
        <v>36</v>
      </c>
      <c r="D282" s="2"/>
      <c r="E282" s="2"/>
      <c r="F282" s="2"/>
      <c r="G282" s="2"/>
      <c r="H282" s="15"/>
      <c r="I282" s="2"/>
      <c r="J282" s="17"/>
      <c r="K282" s="2"/>
      <c r="L282" s="2"/>
      <c r="M282" s="2"/>
      <c r="N282" s="2"/>
      <c r="O282" s="2"/>
      <c r="P282" s="2"/>
      <c r="Q282" s="2"/>
      <c r="R282" s="2"/>
      <c r="S282" s="2"/>
      <c r="T282" s="2"/>
      <c r="U282" s="2"/>
      <c r="V282" s="2"/>
      <c r="W282" s="2"/>
      <c r="X282" s="2"/>
      <c r="Y282" s="2"/>
      <c r="Z282" s="2"/>
    </row>
    <row r="283" spans="1:26" ht="15.75" hidden="1" customHeight="1" x14ac:dyDescent="0.25">
      <c r="A283" s="15"/>
      <c r="B283" s="20" t="s">
        <v>37</v>
      </c>
      <c r="C283" s="379"/>
      <c r="D283" s="380"/>
      <c r="E283" s="380"/>
      <c r="F283" s="380"/>
      <c r="G283" s="381"/>
      <c r="H283" s="15" t="s">
        <v>39</v>
      </c>
      <c r="I283" s="2"/>
      <c r="J283" s="17"/>
      <c r="K283" s="2"/>
      <c r="L283" s="2"/>
      <c r="M283" s="2"/>
      <c r="N283" s="2"/>
      <c r="O283" s="2"/>
      <c r="P283" s="2"/>
      <c r="Q283" s="2"/>
      <c r="R283" s="2"/>
      <c r="S283" s="2"/>
      <c r="T283" s="2"/>
      <c r="U283" s="2"/>
      <c r="V283" s="2"/>
      <c r="W283" s="2"/>
      <c r="X283" s="2"/>
      <c r="Y283" s="2"/>
      <c r="Z283" s="2"/>
    </row>
    <row r="284" spans="1:26" ht="15.75" hidden="1" customHeight="1" x14ac:dyDescent="0.25">
      <c r="A284" s="15"/>
      <c r="B284" s="18"/>
      <c r="C284" s="18"/>
      <c r="D284" s="18"/>
      <c r="E284" s="18"/>
      <c r="F284" s="18"/>
      <c r="G284" s="21" t="s">
        <v>40</v>
      </c>
      <c r="H284" s="15"/>
      <c r="I284" s="2"/>
      <c r="J284" s="17"/>
      <c r="K284" s="2"/>
      <c r="L284" s="2"/>
      <c r="M284" s="2"/>
      <c r="N284" s="2"/>
      <c r="O284" s="2"/>
      <c r="P284" s="2"/>
      <c r="Q284" s="2"/>
      <c r="R284" s="2"/>
      <c r="S284" s="2"/>
      <c r="T284" s="2"/>
      <c r="U284" s="2"/>
      <c r="V284" s="2"/>
      <c r="W284" s="2"/>
      <c r="X284" s="2"/>
      <c r="Y284" s="2"/>
      <c r="Z284" s="2"/>
    </row>
    <row r="285" spans="1:26" ht="15.75" hidden="1" customHeight="1" x14ac:dyDescent="0.25">
      <c r="A285" s="15"/>
      <c r="B285" s="20" t="s">
        <v>41</v>
      </c>
      <c r="C285" s="382"/>
      <c r="D285" s="381"/>
      <c r="E285" s="18"/>
      <c r="F285" s="382"/>
      <c r="G285" s="381"/>
      <c r="H285" s="15" t="s">
        <v>44</v>
      </c>
      <c r="I285" s="2"/>
      <c r="J285" s="17"/>
      <c r="K285" s="2"/>
      <c r="L285" s="2"/>
      <c r="M285" s="2"/>
      <c r="N285" s="2"/>
      <c r="O285" s="2"/>
      <c r="P285" s="2"/>
      <c r="Q285" s="2"/>
      <c r="R285" s="2"/>
      <c r="S285" s="2"/>
      <c r="T285" s="2"/>
      <c r="U285" s="2"/>
      <c r="V285" s="2"/>
      <c r="W285" s="2"/>
      <c r="X285" s="2"/>
      <c r="Y285" s="2"/>
      <c r="Z285" s="2"/>
    </row>
    <row r="286" spans="1:26" ht="15.75" hidden="1" customHeight="1" x14ac:dyDescent="0.25">
      <c r="A286" s="15"/>
      <c r="B286" s="18"/>
      <c r="C286" s="18"/>
      <c r="D286" s="18"/>
      <c r="E286" s="18"/>
      <c r="F286" s="18"/>
      <c r="G286" s="18"/>
      <c r="H286" s="15"/>
      <c r="I286" s="2"/>
      <c r="J286" s="17"/>
      <c r="K286" s="2"/>
      <c r="L286" s="2"/>
      <c r="M286" s="2"/>
      <c r="N286" s="2"/>
      <c r="O286" s="2"/>
      <c r="P286" s="2"/>
      <c r="Q286" s="2"/>
      <c r="R286" s="2"/>
      <c r="S286" s="2"/>
      <c r="T286" s="2"/>
      <c r="U286" s="2"/>
      <c r="V286" s="2"/>
      <c r="W286" s="2"/>
      <c r="X286" s="2"/>
      <c r="Y286" s="2"/>
      <c r="Z286" s="2"/>
    </row>
    <row r="287" spans="1:26" ht="15.75" hidden="1" customHeight="1" x14ac:dyDescent="0.25">
      <c r="A287" s="15"/>
      <c r="B287" s="20" t="s">
        <v>45</v>
      </c>
      <c r="C287" s="383"/>
      <c r="D287" s="380"/>
      <c r="E287" s="380"/>
      <c r="F287" s="380"/>
      <c r="G287" s="381"/>
      <c r="H287" s="15" t="s">
        <v>47</v>
      </c>
      <c r="I287" s="2"/>
      <c r="J287" s="17"/>
      <c r="K287" s="2"/>
      <c r="L287" s="2"/>
      <c r="M287" s="2"/>
      <c r="N287" s="2"/>
      <c r="O287" s="2"/>
      <c r="P287" s="2"/>
      <c r="Q287" s="2"/>
      <c r="R287" s="2"/>
      <c r="S287" s="2"/>
      <c r="T287" s="2"/>
      <c r="U287" s="2"/>
      <c r="V287" s="2"/>
      <c r="W287" s="2"/>
      <c r="X287" s="2"/>
      <c r="Y287" s="2"/>
      <c r="Z287" s="2"/>
    </row>
    <row r="288" spans="1:26" ht="15.75" hidden="1" customHeight="1" x14ac:dyDescent="0.25">
      <c r="A288" s="15"/>
      <c r="B288" s="20"/>
      <c r="C288" s="384"/>
      <c r="D288" s="375"/>
      <c r="E288" s="375"/>
      <c r="F288" s="375"/>
      <c r="G288" s="375"/>
      <c r="H288" s="15"/>
      <c r="I288" s="2"/>
      <c r="J288" s="17"/>
      <c r="K288" s="2"/>
      <c r="L288" s="2"/>
      <c r="M288" s="2"/>
      <c r="N288" s="2"/>
      <c r="O288" s="2"/>
      <c r="P288" s="2"/>
      <c r="Q288" s="2"/>
      <c r="R288" s="2"/>
      <c r="S288" s="2"/>
      <c r="T288" s="2"/>
      <c r="U288" s="2"/>
      <c r="V288" s="2"/>
      <c r="W288" s="2"/>
      <c r="X288" s="2"/>
      <c r="Y288" s="2"/>
      <c r="Z288" s="2"/>
    </row>
    <row r="289" spans="1:26" ht="15.75" hidden="1" customHeight="1" x14ac:dyDescent="0.25">
      <c r="A289" s="15"/>
      <c r="B289" s="17" t="s">
        <v>48</v>
      </c>
      <c r="C289" s="26"/>
      <c r="D289" s="17"/>
      <c r="E289" s="26"/>
      <c r="F289" s="17"/>
      <c r="G289" s="26"/>
      <c r="H289" s="27"/>
      <c r="I289" s="2"/>
      <c r="J289" s="17"/>
      <c r="K289" s="2"/>
      <c r="L289" s="2"/>
      <c r="M289" s="2"/>
      <c r="N289" s="2"/>
      <c r="O289" s="2"/>
      <c r="P289" s="2"/>
      <c r="Q289" s="2"/>
      <c r="R289" s="2"/>
      <c r="S289" s="2"/>
      <c r="T289" s="2"/>
      <c r="U289" s="2"/>
      <c r="V289" s="2"/>
      <c r="W289" s="2"/>
      <c r="X289" s="2"/>
      <c r="Y289" s="2"/>
      <c r="Z289" s="2"/>
    </row>
    <row r="290" spans="1:26" ht="15.75" hidden="1" customHeight="1" x14ac:dyDescent="0.25">
      <c r="A290" s="15"/>
      <c r="B290" s="18"/>
      <c r="C290" s="17"/>
      <c r="D290" s="17"/>
      <c r="E290" s="17"/>
      <c r="F290" s="17"/>
      <c r="G290" s="17"/>
      <c r="H290" s="15"/>
      <c r="I290" s="2"/>
      <c r="J290" s="17"/>
      <c r="K290" s="2"/>
      <c r="L290" s="2"/>
      <c r="M290" s="2"/>
      <c r="N290" s="2"/>
      <c r="O290" s="2"/>
      <c r="P290" s="2"/>
      <c r="Q290" s="2"/>
      <c r="R290" s="2"/>
      <c r="S290" s="2"/>
      <c r="T290" s="2"/>
      <c r="U290" s="2"/>
      <c r="V290" s="2"/>
      <c r="W290" s="2"/>
      <c r="X290" s="2"/>
      <c r="Y290" s="2"/>
      <c r="Z290" s="2"/>
    </row>
    <row r="291" spans="1:26" ht="15.75" hidden="1" customHeight="1" x14ac:dyDescent="0.25">
      <c r="A291" s="15"/>
      <c r="B291" s="17" t="s">
        <v>52</v>
      </c>
      <c r="C291" s="26"/>
      <c r="D291" s="17"/>
      <c r="E291" s="26"/>
      <c r="F291" s="17"/>
      <c r="G291" s="26"/>
      <c r="H291" s="15"/>
      <c r="I291" s="2"/>
      <c r="J291" s="17"/>
      <c r="K291" s="2"/>
      <c r="L291" s="2"/>
      <c r="M291" s="2"/>
      <c r="N291" s="2"/>
      <c r="O291" s="2"/>
      <c r="P291" s="2"/>
      <c r="Q291" s="2"/>
      <c r="R291" s="2"/>
      <c r="S291" s="2"/>
      <c r="T291" s="2"/>
      <c r="U291" s="2"/>
      <c r="V291" s="2"/>
      <c r="W291" s="2"/>
      <c r="X291" s="2"/>
      <c r="Y291" s="2"/>
      <c r="Z291" s="2"/>
    </row>
    <row r="292" spans="1:26" ht="15.75" hidden="1" customHeight="1" x14ac:dyDescent="0.25">
      <c r="A292" s="15"/>
      <c r="B292" s="18"/>
      <c r="C292" s="23"/>
      <c r="D292" s="23"/>
      <c r="E292" s="23"/>
      <c r="F292" s="23"/>
      <c r="G292" s="23"/>
      <c r="H292" s="15"/>
      <c r="I292" s="2"/>
      <c r="J292" s="17"/>
      <c r="K292" s="2"/>
      <c r="L292" s="2"/>
      <c r="M292" s="2"/>
      <c r="N292" s="2"/>
      <c r="O292" s="2"/>
      <c r="P292" s="2"/>
      <c r="Q292" s="2"/>
      <c r="R292" s="2"/>
      <c r="S292" s="2"/>
      <c r="T292" s="2"/>
      <c r="U292" s="2"/>
      <c r="V292" s="2"/>
      <c r="W292" s="2"/>
      <c r="X292" s="2"/>
      <c r="Y292" s="2"/>
      <c r="Z292" s="2"/>
    </row>
    <row r="293" spans="1:26" ht="15.75" hidden="1" customHeight="1" x14ac:dyDescent="0.25">
      <c r="A293" s="15"/>
      <c r="B293" s="376" t="s">
        <v>55</v>
      </c>
      <c r="C293" s="356"/>
      <c r="D293" s="356"/>
      <c r="E293" s="356"/>
      <c r="F293" s="356"/>
      <c r="G293" s="357"/>
      <c r="H293" s="15"/>
      <c r="I293" s="35" t="s">
        <v>56</v>
      </c>
      <c r="J293" s="17"/>
      <c r="K293" s="2"/>
      <c r="L293" s="2"/>
      <c r="M293" s="2"/>
      <c r="N293" s="2"/>
      <c r="O293" s="2"/>
      <c r="P293" s="2"/>
      <c r="Q293" s="2"/>
      <c r="R293" s="2"/>
      <c r="S293" s="2"/>
      <c r="T293" s="2"/>
      <c r="U293" s="2"/>
      <c r="V293" s="2"/>
      <c r="W293" s="2"/>
      <c r="X293" s="2"/>
      <c r="Y293" s="2"/>
      <c r="Z293" s="2"/>
    </row>
    <row r="294" spans="1:26" ht="15.75" hidden="1" customHeight="1" x14ac:dyDescent="0.25">
      <c r="A294" s="15"/>
      <c r="B294" s="377" t="str">
        <f>IF(OR(C283="",C285="",F285="",C287=""),"",CONCATENATE($E$1," ",C283," ",$E$2," *",C285," *",F285,", ",$E$4," ",$C287))</f>
        <v/>
      </c>
      <c r="C294" s="375"/>
      <c r="D294" s="375"/>
      <c r="E294" s="375"/>
      <c r="F294" s="375"/>
      <c r="G294" s="375"/>
      <c r="H294" s="15"/>
      <c r="I294" s="31" t="s">
        <v>58</v>
      </c>
      <c r="J294" s="32" t="s">
        <v>59</v>
      </c>
      <c r="K294" s="2"/>
      <c r="L294" s="2"/>
      <c r="M294" s="2"/>
      <c r="N294" s="2"/>
      <c r="O294" s="2"/>
      <c r="P294" s="2"/>
      <c r="Q294" s="2"/>
      <c r="R294" s="2"/>
      <c r="S294" s="2"/>
      <c r="T294" s="2"/>
      <c r="U294" s="2"/>
      <c r="V294" s="2"/>
      <c r="W294" s="2"/>
      <c r="X294" s="2"/>
      <c r="Y294" s="2"/>
      <c r="Z294" s="2"/>
    </row>
    <row r="295" spans="1:26" ht="15.75" hidden="1" customHeight="1" x14ac:dyDescent="0.25">
      <c r="A295" s="15"/>
      <c r="B295" s="18"/>
      <c r="C295" s="2"/>
      <c r="D295" s="2"/>
      <c r="E295" s="2"/>
      <c r="F295" s="2"/>
      <c r="G295" s="2"/>
      <c r="H295" s="15"/>
      <c r="I295" s="33"/>
      <c r="J295" s="34"/>
      <c r="K295" s="2"/>
      <c r="L295" s="2"/>
      <c r="M295" s="2"/>
      <c r="N295" s="2"/>
      <c r="O295" s="2"/>
      <c r="P295" s="2"/>
      <c r="Q295" s="2"/>
      <c r="R295" s="2"/>
      <c r="S295" s="2"/>
      <c r="T295" s="2"/>
      <c r="U295" s="2"/>
      <c r="V295" s="2"/>
      <c r="W295" s="2"/>
      <c r="X295" s="2"/>
      <c r="Y295" s="2"/>
      <c r="Z295" s="2"/>
    </row>
    <row r="296" spans="1:26" ht="15.75" hidden="1" customHeight="1" x14ac:dyDescent="0.25">
      <c r="A296" s="15"/>
      <c r="B296" s="18"/>
      <c r="C296" s="2"/>
      <c r="D296" s="2"/>
      <c r="E296" s="2"/>
      <c r="F296" s="2"/>
      <c r="G296" s="2"/>
      <c r="H296" s="15"/>
      <c r="I296" s="2"/>
      <c r="J296" s="17"/>
      <c r="K296" s="2"/>
      <c r="L296" s="2"/>
      <c r="M296" s="2"/>
      <c r="N296" s="2"/>
      <c r="O296" s="2"/>
      <c r="P296" s="2"/>
      <c r="Q296" s="2"/>
      <c r="R296" s="2"/>
      <c r="S296" s="2"/>
      <c r="T296" s="2"/>
      <c r="U296" s="2"/>
      <c r="V296" s="2"/>
      <c r="W296" s="2"/>
      <c r="X296" s="2"/>
      <c r="Y296" s="2"/>
      <c r="Z296" s="2"/>
    </row>
    <row r="297" spans="1:26" ht="15.75" hidden="1" customHeight="1" x14ac:dyDescent="0.25">
      <c r="A297" s="15"/>
      <c r="B297" s="378" t="s">
        <v>88</v>
      </c>
      <c r="C297" s="356"/>
      <c r="D297" s="356"/>
      <c r="E297" s="356"/>
      <c r="F297" s="356"/>
      <c r="G297" s="357"/>
      <c r="H297" s="15"/>
      <c r="I297" s="2"/>
      <c r="J297" s="17"/>
      <c r="K297" s="2"/>
      <c r="L297" s="2"/>
      <c r="M297" s="2"/>
      <c r="N297" s="2"/>
      <c r="O297" s="2"/>
      <c r="P297" s="2"/>
      <c r="Q297" s="2"/>
      <c r="R297" s="2"/>
      <c r="S297" s="2"/>
      <c r="T297" s="2"/>
      <c r="U297" s="2"/>
      <c r="V297" s="2"/>
      <c r="W297" s="2"/>
      <c r="X297" s="2"/>
      <c r="Y297" s="2"/>
      <c r="Z297" s="2"/>
    </row>
    <row r="298" spans="1:26" ht="15.75" hidden="1" customHeight="1" x14ac:dyDescent="0.25">
      <c r="A298" s="15"/>
      <c r="B298" s="374" t="s">
        <v>35</v>
      </c>
      <c r="C298" s="375"/>
      <c r="D298" s="375"/>
      <c r="E298" s="375"/>
      <c r="F298" s="375"/>
      <c r="G298" s="375"/>
      <c r="H298" s="15"/>
      <c r="I298" s="2"/>
      <c r="J298" s="17"/>
      <c r="K298" s="2"/>
      <c r="L298" s="2"/>
      <c r="M298" s="2"/>
      <c r="N298" s="2"/>
      <c r="O298" s="2"/>
      <c r="P298" s="2"/>
      <c r="Q298" s="2"/>
      <c r="R298" s="2"/>
      <c r="S298" s="2"/>
      <c r="T298" s="2"/>
      <c r="U298" s="2"/>
      <c r="V298" s="2"/>
      <c r="W298" s="2"/>
      <c r="X298" s="2"/>
      <c r="Y298" s="2"/>
      <c r="Z298" s="2"/>
    </row>
    <row r="299" spans="1:26" ht="15.75" hidden="1" customHeight="1" x14ac:dyDescent="0.25">
      <c r="A299" s="15"/>
      <c r="B299" s="18"/>
      <c r="C299" s="19" t="s">
        <v>36</v>
      </c>
      <c r="D299" s="2"/>
      <c r="E299" s="2"/>
      <c r="F299" s="2"/>
      <c r="G299" s="2"/>
      <c r="H299" s="15"/>
      <c r="I299" s="2"/>
      <c r="J299" s="17"/>
      <c r="K299" s="2"/>
      <c r="L299" s="2"/>
      <c r="M299" s="2"/>
      <c r="N299" s="2"/>
      <c r="O299" s="2"/>
      <c r="P299" s="2"/>
      <c r="Q299" s="2"/>
      <c r="R299" s="2"/>
      <c r="S299" s="2"/>
      <c r="T299" s="2"/>
      <c r="U299" s="2"/>
      <c r="V299" s="2"/>
      <c r="W299" s="2"/>
      <c r="X299" s="2"/>
      <c r="Y299" s="2"/>
      <c r="Z299" s="2"/>
    </row>
    <row r="300" spans="1:26" ht="15.75" hidden="1" customHeight="1" x14ac:dyDescent="0.25">
      <c r="A300" s="15"/>
      <c r="B300" s="20" t="s">
        <v>37</v>
      </c>
      <c r="C300" s="379"/>
      <c r="D300" s="380"/>
      <c r="E300" s="380"/>
      <c r="F300" s="380"/>
      <c r="G300" s="381"/>
      <c r="H300" s="15" t="s">
        <v>39</v>
      </c>
      <c r="I300" s="2"/>
      <c r="J300" s="17"/>
      <c r="K300" s="2"/>
      <c r="L300" s="2"/>
      <c r="M300" s="2"/>
      <c r="N300" s="2"/>
      <c r="O300" s="2"/>
      <c r="P300" s="2"/>
      <c r="Q300" s="2"/>
      <c r="R300" s="2"/>
      <c r="S300" s="2"/>
      <c r="T300" s="2"/>
      <c r="U300" s="2"/>
      <c r="V300" s="2"/>
      <c r="W300" s="2"/>
      <c r="X300" s="2"/>
      <c r="Y300" s="2"/>
      <c r="Z300" s="2"/>
    </row>
    <row r="301" spans="1:26" ht="15.75" hidden="1" customHeight="1" x14ac:dyDescent="0.25">
      <c r="A301" s="15"/>
      <c r="B301" s="18"/>
      <c r="C301" s="18"/>
      <c r="D301" s="18"/>
      <c r="E301" s="18"/>
      <c r="F301" s="18"/>
      <c r="G301" s="21" t="s">
        <v>40</v>
      </c>
      <c r="H301" s="15"/>
      <c r="I301" s="2"/>
      <c r="J301" s="17"/>
      <c r="K301" s="2"/>
      <c r="L301" s="2"/>
      <c r="M301" s="2"/>
      <c r="N301" s="2"/>
      <c r="O301" s="2"/>
      <c r="P301" s="2"/>
      <c r="Q301" s="2"/>
      <c r="R301" s="2"/>
      <c r="S301" s="2"/>
      <c r="T301" s="2"/>
      <c r="U301" s="2"/>
      <c r="V301" s="2"/>
      <c r="W301" s="2"/>
      <c r="X301" s="2"/>
      <c r="Y301" s="2"/>
      <c r="Z301" s="2"/>
    </row>
    <row r="302" spans="1:26" ht="15.75" hidden="1" customHeight="1" x14ac:dyDescent="0.25">
      <c r="A302" s="15"/>
      <c r="B302" s="20" t="s">
        <v>41</v>
      </c>
      <c r="C302" s="382"/>
      <c r="D302" s="381"/>
      <c r="E302" s="18"/>
      <c r="F302" s="382"/>
      <c r="G302" s="381"/>
      <c r="H302" s="15" t="s">
        <v>44</v>
      </c>
      <c r="I302" s="2"/>
      <c r="J302" s="17"/>
      <c r="K302" s="2"/>
      <c r="L302" s="2"/>
      <c r="M302" s="2"/>
      <c r="N302" s="2"/>
      <c r="O302" s="2"/>
      <c r="P302" s="2"/>
      <c r="Q302" s="2"/>
      <c r="R302" s="2"/>
      <c r="S302" s="2"/>
      <c r="T302" s="2"/>
      <c r="U302" s="2"/>
      <c r="V302" s="2"/>
      <c r="W302" s="2"/>
      <c r="X302" s="2"/>
      <c r="Y302" s="2"/>
      <c r="Z302" s="2"/>
    </row>
    <row r="303" spans="1:26" ht="15.75" hidden="1" customHeight="1" x14ac:dyDescent="0.25">
      <c r="A303" s="15"/>
      <c r="B303" s="18"/>
      <c r="C303" s="18"/>
      <c r="D303" s="18"/>
      <c r="E303" s="18"/>
      <c r="F303" s="18"/>
      <c r="G303" s="18"/>
      <c r="H303" s="15"/>
      <c r="I303" s="2"/>
      <c r="J303" s="17"/>
      <c r="K303" s="2"/>
      <c r="L303" s="2"/>
      <c r="M303" s="2"/>
      <c r="N303" s="2"/>
      <c r="O303" s="2"/>
      <c r="P303" s="2"/>
      <c r="Q303" s="2"/>
      <c r="R303" s="2"/>
      <c r="S303" s="2"/>
      <c r="T303" s="2"/>
      <c r="U303" s="2"/>
      <c r="V303" s="2"/>
      <c r="W303" s="2"/>
      <c r="X303" s="2"/>
      <c r="Y303" s="2"/>
      <c r="Z303" s="2"/>
    </row>
    <row r="304" spans="1:26" ht="15.75" hidden="1" customHeight="1" x14ac:dyDescent="0.25">
      <c r="A304" s="15"/>
      <c r="B304" s="20" t="s">
        <v>45</v>
      </c>
      <c r="C304" s="383"/>
      <c r="D304" s="380"/>
      <c r="E304" s="380"/>
      <c r="F304" s="380"/>
      <c r="G304" s="381"/>
      <c r="H304" s="15" t="s">
        <v>47</v>
      </c>
      <c r="I304" s="2"/>
      <c r="J304" s="17"/>
      <c r="K304" s="2"/>
      <c r="L304" s="2"/>
      <c r="M304" s="2"/>
      <c r="N304" s="2"/>
      <c r="O304" s="2"/>
      <c r="P304" s="2"/>
      <c r="Q304" s="2"/>
      <c r="R304" s="2"/>
      <c r="S304" s="2"/>
      <c r="T304" s="2"/>
      <c r="U304" s="2"/>
      <c r="V304" s="2"/>
      <c r="W304" s="2"/>
      <c r="X304" s="2"/>
      <c r="Y304" s="2"/>
      <c r="Z304" s="2"/>
    </row>
    <row r="305" spans="1:26" ht="15.75" hidden="1" customHeight="1" x14ac:dyDescent="0.25">
      <c r="A305" s="15"/>
      <c r="B305" s="20"/>
      <c r="C305" s="384"/>
      <c r="D305" s="375"/>
      <c r="E305" s="375"/>
      <c r="F305" s="375"/>
      <c r="G305" s="375"/>
      <c r="H305" s="15"/>
      <c r="I305" s="2"/>
      <c r="J305" s="17"/>
      <c r="K305" s="2"/>
      <c r="L305" s="2"/>
      <c r="M305" s="2"/>
      <c r="N305" s="2"/>
      <c r="O305" s="2"/>
      <c r="P305" s="2"/>
      <c r="Q305" s="2"/>
      <c r="R305" s="2"/>
      <c r="S305" s="2"/>
      <c r="T305" s="2"/>
      <c r="U305" s="2"/>
      <c r="V305" s="2"/>
      <c r="W305" s="2"/>
      <c r="X305" s="2"/>
      <c r="Y305" s="2"/>
      <c r="Z305" s="2"/>
    </row>
    <row r="306" spans="1:26" ht="15.75" hidden="1" customHeight="1" x14ac:dyDescent="0.25">
      <c r="A306" s="15"/>
      <c r="B306" s="17" t="s">
        <v>48</v>
      </c>
      <c r="C306" s="26"/>
      <c r="D306" s="17"/>
      <c r="E306" s="26"/>
      <c r="F306" s="17"/>
      <c r="G306" s="26"/>
      <c r="H306" s="27"/>
      <c r="I306" s="2"/>
      <c r="J306" s="17"/>
      <c r="K306" s="2"/>
      <c r="L306" s="2"/>
      <c r="M306" s="2"/>
      <c r="N306" s="2"/>
      <c r="O306" s="2"/>
      <c r="P306" s="2"/>
      <c r="Q306" s="2"/>
      <c r="R306" s="2"/>
      <c r="S306" s="2"/>
      <c r="T306" s="2"/>
      <c r="U306" s="2"/>
      <c r="V306" s="2"/>
      <c r="W306" s="2"/>
      <c r="X306" s="2"/>
      <c r="Y306" s="2"/>
      <c r="Z306" s="2"/>
    </row>
    <row r="307" spans="1:26" ht="15.75" hidden="1" customHeight="1" x14ac:dyDescent="0.25">
      <c r="A307" s="15"/>
      <c r="B307" s="18"/>
      <c r="C307" s="17"/>
      <c r="D307" s="17"/>
      <c r="E307" s="17"/>
      <c r="F307" s="17"/>
      <c r="G307" s="17"/>
      <c r="H307" s="15"/>
      <c r="I307" s="2"/>
      <c r="J307" s="17"/>
      <c r="K307" s="2"/>
      <c r="L307" s="2"/>
      <c r="M307" s="2"/>
      <c r="N307" s="2"/>
      <c r="O307" s="2"/>
      <c r="P307" s="2"/>
      <c r="Q307" s="2"/>
      <c r="R307" s="2"/>
      <c r="S307" s="2"/>
      <c r="T307" s="2"/>
      <c r="U307" s="2"/>
      <c r="V307" s="2"/>
      <c r="W307" s="2"/>
      <c r="X307" s="2"/>
      <c r="Y307" s="2"/>
      <c r="Z307" s="2"/>
    </row>
    <row r="308" spans="1:26" ht="15.75" hidden="1" customHeight="1" x14ac:dyDescent="0.25">
      <c r="A308" s="15"/>
      <c r="B308" s="17" t="s">
        <v>52</v>
      </c>
      <c r="C308" s="26"/>
      <c r="D308" s="17"/>
      <c r="E308" s="26"/>
      <c r="F308" s="17"/>
      <c r="G308" s="26"/>
      <c r="H308" s="15"/>
      <c r="I308" s="2"/>
      <c r="J308" s="17"/>
      <c r="K308" s="2"/>
      <c r="L308" s="2"/>
      <c r="M308" s="2"/>
      <c r="N308" s="2"/>
      <c r="O308" s="2"/>
      <c r="P308" s="2"/>
      <c r="Q308" s="2"/>
      <c r="R308" s="2"/>
      <c r="S308" s="2"/>
      <c r="T308" s="2"/>
      <c r="U308" s="2"/>
      <c r="V308" s="2"/>
      <c r="W308" s="2"/>
      <c r="X308" s="2"/>
      <c r="Y308" s="2"/>
      <c r="Z308" s="2"/>
    </row>
    <row r="309" spans="1:26" ht="15.75" hidden="1" customHeight="1" x14ac:dyDescent="0.25">
      <c r="A309" s="15"/>
      <c r="B309" s="18"/>
      <c r="C309" s="23"/>
      <c r="D309" s="23"/>
      <c r="E309" s="23"/>
      <c r="F309" s="23"/>
      <c r="G309" s="23"/>
      <c r="H309" s="15"/>
      <c r="I309" s="2"/>
      <c r="J309" s="17"/>
      <c r="K309" s="2"/>
      <c r="L309" s="2"/>
      <c r="M309" s="2"/>
      <c r="N309" s="2"/>
      <c r="O309" s="2"/>
      <c r="P309" s="2"/>
      <c r="Q309" s="2"/>
      <c r="R309" s="2"/>
      <c r="S309" s="2"/>
      <c r="T309" s="2"/>
      <c r="U309" s="2"/>
      <c r="V309" s="2"/>
      <c r="W309" s="2"/>
      <c r="X309" s="2"/>
      <c r="Y309" s="2"/>
      <c r="Z309" s="2"/>
    </row>
    <row r="310" spans="1:26" ht="15.75" hidden="1" customHeight="1" x14ac:dyDescent="0.25">
      <c r="A310" s="15"/>
      <c r="B310" s="376" t="s">
        <v>55</v>
      </c>
      <c r="C310" s="356"/>
      <c r="D310" s="356"/>
      <c r="E310" s="356"/>
      <c r="F310" s="356"/>
      <c r="G310" s="357"/>
      <c r="H310" s="15"/>
      <c r="I310" s="35" t="s">
        <v>56</v>
      </c>
      <c r="J310" s="17"/>
      <c r="K310" s="2"/>
      <c r="L310" s="2"/>
      <c r="M310" s="2"/>
      <c r="N310" s="2"/>
      <c r="O310" s="2"/>
      <c r="P310" s="2"/>
      <c r="Q310" s="2"/>
      <c r="R310" s="2"/>
      <c r="S310" s="2"/>
      <c r="T310" s="2"/>
      <c r="U310" s="2"/>
      <c r="V310" s="2"/>
      <c r="W310" s="2"/>
      <c r="X310" s="2"/>
      <c r="Y310" s="2"/>
      <c r="Z310" s="2"/>
    </row>
    <row r="311" spans="1:26" ht="15.75" hidden="1" customHeight="1" x14ac:dyDescent="0.25">
      <c r="A311" s="15"/>
      <c r="B311" s="377" t="str">
        <f>IF(OR(C300="",C302="",F302="",C304=""),"",CONCATENATE($E$1," ",C300," ",$E$2," *",C302," *",F302,", ",$E$4," ",$C304))</f>
        <v/>
      </c>
      <c r="C311" s="375"/>
      <c r="D311" s="375"/>
      <c r="E311" s="375"/>
      <c r="F311" s="375"/>
      <c r="G311" s="375"/>
      <c r="H311" s="15"/>
      <c r="I311" s="31" t="s">
        <v>58</v>
      </c>
      <c r="J311" s="32" t="s">
        <v>59</v>
      </c>
      <c r="K311" s="2"/>
      <c r="L311" s="2"/>
      <c r="M311" s="2"/>
      <c r="N311" s="2"/>
      <c r="O311" s="2"/>
      <c r="P311" s="2"/>
      <c r="Q311" s="2"/>
      <c r="R311" s="2"/>
      <c r="S311" s="2"/>
      <c r="T311" s="2"/>
      <c r="U311" s="2"/>
      <c r="V311" s="2"/>
      <c r="W311" s="2"/>
      <c r="X311" s="2"/>
      <c r="Y311" s="2"/>
      <c r="Z311" s="2"/>
    </row>
    <row r="312" spans="1:26" ht="15.75" hidden="1" customHeight="1" x14ac:dyDescent="0.25">
      <c r="A312" s="15"/>
      <c r="B312" s="18"/>
      <c r="C312" s="2"/>
      <c r="D312" s="2"/>
      <c r="E312" s="2"/>
      <c r="F312" s="2"/>
      <c r="G312" s="2"/>
      <c r="H312" s="15"/>
      <c r="I312" s="33"/>
      <c r="J312" s="34"/>
      <c r="K312" s="2"/>
      <c r="L312" s="2"/>
      <c r="M312" s="2"/>
      <c r="N312" s="2"/>
      <c r="O312" s="2"/>
      <c r="P312" s="2"/>
      <c r="Q312" s="2"/>
      <c r="R312" s="2"/>
      <c r="S312" s="2"/>
      <c r="T312" s="2"/>
      <c r="U312" s="2"/>
      <c r="V312" s="2"/>
      <c r="W312" s="2"/>
      <c r="X312" s="2"/>
      <c r="Y312" s="2"/>
      <c r="Z312" s="2"/>
    </row>
    <row r="313" spans="1:26" ht="15.75" hidden="1" customHeight="1" x14ac:dyDescent="0.25">
      <c r="A313" s="15"/>
      <c r="B313" s="18"/>
      <c r="C313" s="2"/>
      <c r="D313" s="2"/>
      <c r="E313" s="2"/>
      <c r="F313" s="2"/>
      <c r="G313" s="2"/>
      <c r="H313" s="15"/>
      <c r="I313" s="2"/>
      <c r="J313" s="17"/>
      <c r="K313" s="2"/>
      <c r="L313" s="2"/>
      <c r="M313" s="2"/>
      <c r="N313" s="2"/>
      <c r="O313" s="2"/>
      <c r="P313" s="2"/>
      <c r="Q313" s="2"/>
      <c r="R313" s="2"/>
      <c r="S313" s="2"/>
      <c r="T313" s="2"/>
      <c r="U313" s="2"/>
      <c r="V313" s="2"/>
      <c r="W313" s="2"/>
      <c r="X313" s="2"/>
      <c r="Y313" s="2"/>
      <c r="Z313" s="2"/>
    </row>
    <row r="314" spans="1:26" ht="15.75" hidden="1" customHeight="1" x14ac:dyDescent="0.25">
      <c r="A314" s="15"/>
      <c r="B314" s="378" t="s">
        <v>89</v>
      </c>
      <c r="C314" s="356"/>
      <c r="D314" s="356"/>
      <c r="E314" s="356"/>
      <c r="F314" s="356"/>
      <c r="G314" s="357"/>
      <c r="H314" s="15"/>
      <c r="I314" s="2"/>
      <c r="J314" s="17"/>
      <c r="K314" s="2"/>
      <c r="L314" s="2"/>
      <c r="M314" s="2"/>
      <c r="N314" s="2"/>
      <c r="O314" s="2"/>
      <c r="P314" s="2"/>
      <c r="Q314" s="2"/>
      <c r="R314" s="2"/>
      <c r="S314" s="2"/>
      <c r="T314" s="2"/>
      <c r="U314" s="2"/>
      <c r="V314" s="2"/>
      <c r="W314" s="2"/>
      <c r="X314" s="2"/>
      <c r="Y314" s="2"/>
      <c r="Z314" s="2"/>
    </row>
    <row r="315" spans="1:26" ht="15.75" hidden="1" customHeight="1" x14ac:dyDescent="0.25">
      <c r="A315" s="15"/>
      <c r="B315" s="374" t="s">
        <v>35</v>
      </c>
      <c r="C315" s="375"/>
      <c r="D315" s="375"/>
      <c r="E315" s="375"/>
      <c r="F315" s="375"/>
      <c r="G315" s="375"/>
      <c r="H315" s="15"/>
      <c r="I315" s="2"/>
      <c r="J315" s="17"/>
      <c r="K315" s="2"/>
      <c r="L315" s="2"/>
      <c r="M315" s="2"/>
      <c r="N315" s="2"/>
      <c r="O315" s="2"/>
      <c r="P315" s="2"/>
      <c r="Q315" s="2"/>
      <c r="R315" s="2"/>
      <c r="S315" s="2"/>
      <c r="T315" s="2"/>
      <c r="U315" s="2"/>
      <c r="V315" s="2"/>
      <c r="W315" s="2"/>
      <c r="X315" s="2"/>
      <c r="Y315" s="2"/>
      <c r="Z315" s="2"/>
    </row>
    <row r="316" spans="1:26" ht="15.75" hidden="1" customHeight="1" x14ac:dyDescent="0.25">
      <c r="A316" s="15"/>
      <c r="B316" s="18"/>
      <c r="C316" s="19" t="s">
        <v>36</v>
      </c>
      <c r="D316" s="2"/>
      <c r="E316" s="2"/>
      <c r="F316" s="2"/>
      <c r="G316" s="2"/>
      <c r="H316" s="15"/>
      <c r="I316" s="2"/>
      <c r="J316" s="17"/>
      <c r="K316" s="2"/>
      <c r="L316" s="2"/>
      <c r="M316" s="2"/>
      <c r="N316" s="2"/>
      <c r="O316" s="2"/>
      <c r="P316" s="2"/>
      <c r="Q316" s="2"/>
      <c r="R316" s="2"/>
      <c r="S316" s="2"/>
      <c r="T316" s="2"/>
      <c r="U316" s="2"/>
      <c r="V316" s="2"/>
      <c r="W316" s="2"/>
      <c r="X316" s="2"/>
      <c r="Y316" s="2"/>
      <c r="Z316" s="2"/>
    </row>
    <row r="317" spans="1:26" ht="15.75" hidden="1" customHeight="1" x14ac:dyDescent="0.25">
      <c r="A317" s="15"/>
      <c r="B317" s="20" t="s">
        <v>37</v>
      </c>
      <c r="C317" s="379"/>
      <c r="D317" s="380"/>
      <c r="E317" s="380"/>
      <c r="F317" s="380"/>
      <c r="G317" s="381"/>
      <c r="H317" s="15" t="s">
        <v>39</v>
      </c>
      <c r="I317" s="2"/>
      <c r="J317" s="17"/>
      <c r="K317" s="2"/>
      <c r="L317" s="2"/>
      <c r="M317" s="2"/>
      <c r="N317" s="2"/>
      <c r="O317" s="2"/>
      <c r="P317" s="2"/>
      <c r="Q317" s="2"/>
      <c r="R317" s="2"/>
      <c r="S317" s="2"/>
      <c r="T317" s="2"/>
      <c r="U317" s="2"/>
      <c r="V317" s="2"/>
      <c r="W317" s="2"/>
      <c r="X317" s="2"/>
      <c r="Y317" s="2"/>
      <c r="Z317" s="2"/>
    </row>
    <row r="318" spans="1:26" ht="15.75" hidden="1" customHeight="1" x14ac:dyDescent="0.25">
      <c r="A318" s="15"/>
      <c r="B318" s="18"/>
      <c r="C318" s="18"/>
      <c r="D318" s="18"/>
      <c r="E318" s="18"/>
      <c r="F318" s="18"/>
      <c r="G318" s="21" t="s">
        <v>40</v>
      </c>
      <c r="H318" s="15"/>
      <c r="I318" s="2"/>
      <c r="J318" s="17"/>
      <c r="K318" s="2"/>
      <c r="L318" s="2"/>
      <c r="M318" s="2"/>
      <c r="N318" s="2"/>
      <c r="O318" s="2"/>
      <c r="P318" s="2"/>
      <c r="Q318" s="2"/>
      <c r="R318" s="2"/>
      <c r="S318" s="2"/>
      <c r="T318" s="2"/>
      <c r="U318" s="2"/>
      <c r="V318" s="2"/>
      <c r="W318" s="2"/>
      <c r="X318" s="2"/>
      <c r="Y318" s="2"/>
      <c r="Z318" s="2"/>
    </row>
    <row r="319" spans="1:26" ht="15.75" hidden="1" customHeight="1" x14ac:dyDescent="0.25">
      <c r="A319" s="15"/>
      <c r="B319" s="20" t="s">
        <v>41</v>
      </c>
      <c r="C319" s="382"/>
      <c r="D319" s="381"/>
      <c r="E319" s="18"/>
      <c r="F319" s="382"/>
      <c r="G319" s="381"/>
      <c r="H319" s="15" t="s">
        <v>44</v>
      </c>
      <c r="I319" s="2"/>
      <c r="J319" s="17"/>
      <c r="K319" s="2"/>
      <c r="L319" s="2"/>
      <c r="M319" s="2"/>
      <c r="N319" s="2"/>
      <c r="O319" s="2"/>
      <c r="P319" s="2"/>
      <c r="Q319" s="2"/>
      <c r="R319" s="2"/>
      <c r="S319" s="2"/>
      <c r="T319" s="2"/>
      <c r="U319" s="2"/>
      <c r="V319" s="2"/>
      <c r="W319" s="2"/>
      <c r="X319" s="2"/>
      <c r="Y319" s="2"/>
      <c r="Z319" s="2"/>
    </row>
    <row r="320" spans="1:26" ht="15.75" hidden="1" customHeight="1" x14ac:dyDescent="0.25">
      <c r="A320" s="15"/>
      <c r="B320" s="18"/>
      <c r="C320" s="18"/>
      <c r="D320" s="18"/>
      <c r="E320" s="18"/>
      <c r="F320" s="18"/>
      <c r="G320" s="18"/>
      <c r="H320" s="15"/>
      <c r="I320" s="2"/>
      <c r="J320" s="17"/>
      <c r="K320" s="2"/>
      <c r="L320" s="2"/>
      <c r="M320" s="2"/>
      <c r="N320" s="2"/>
      <c r="O320" s="2"/>
      <c r="P320" s="2"/>
      <c r="Q320" s="2"/>
      <c r="R320" s="2"/>
      <c r="S320" s="2"/>
      <c r="T320" s="2"/>
      <c r="U320" s="2"/>
      <c r="V320" s="2"/>
      <c r="W320" s="2"/>
      <c r="X320" s="2"/>
      <c r="Y320" s="2"/>
      <c r="Z320" s="2"/>
    </row>
    <row r="321" spans="1:26" ht="15.75" hidden="1" customHeight="1" x14ac:dyDescent="0.25">
      <c r="A321" s="15"/>
      <c r="B321" s="20" t="s">
        <v>45</v>
      </c>
      <c r="C321" s="383"/>
      <c r="D321" s="380"/>
      <c r="E321" s="380"/>
      <c r="F321" s="380"/>
      <c r="G321" s="381"/>
      <c r="H321" s="15" t="s">
        <v>47</v>
      </c>
      <c r="I321" s="2"/>
      <c r="J321" s="17"/>
      <c r="K321" s="2"/>
      <c r="L321" s="2"/>
      <c r="M321" s="2"/>
      <c r="N321" s="2"/>
      <c r="O321" s="2"/>
      <c r="P321" s="2"/>
      <c r="Q321" s="2"/>
      <c r="R321" s="2"/>
      <c r="S321" s="2"/>
      <c r="T321" s="2"/>
      <c r="U321" s="2"/>
      <c r="V321" s="2"/>
      <c r="W321" s="2"/>
      <c r="X321" s="2"/>
      <c r="Y321" s="2"/>
      <c r="Z321" s="2"/>
    </row>
    <row r="322" spans="1:26" ht="15.75" hidden="1" customHeight="1" x14ac:dyDescent="0.25">
      <c r="A322" s="15"/>
      <c r="B322" s="20"/>
      <c r="C322" s="384"/>
      <c r="D322" s="375"/>
      <c r="E322" s="375"/>
      <c r="F322" s="375"/>
      <c r="G322" s="375"/>
      <c r="H322" s="15"/>
      <c r="I322" s="2"/>
      <c r="J322" s="17"/>
      <c r="K322" s="2"/>
      <c r="L322" s="2"/>
      <c r="M322" s="2"/>
      <c r="N322" s="2"/>
      <c r="O322" s="2"/>
      <c r="P322" s="2"/>
      <c r="Q322" s="2"/>
      <c r="R322" s="2"/>
      <c r="S322" s="2"/>
      <c r="T322" s="2"/>
      <c r="U322" s="2"/>
      <c r="V322" s="2"/>
      <c r="W322" s="2"/>
      <c r="X322" s="2"/>
      <c r="Y322" s="2"/>
      <c r="Z322" s="2"/>
    </row>
    <row r="323" spans="1:26" ht="15.75" hidden="1" customHeight="1" x14ac:dyDescent="0.25">
      <c r="A323" s="15"/>
      <c r="B323" s="17" t="s">
        <v>48</v>
      </c>
      <c r="C323" s="26"/>
      <c r="D323" s="17"/>
      <c r="E323" s="26"/>
      <c r="F323" s="17"/>
      <c r="G323" s="26"/>
      <c r="H323" s="27"/>
      <c r="I323" s="2"/>
      <c r="J323" s="17"/>
      <c r="K323" s="2"/>
      <c r="L323" s="2"/>
      <c r="M323" s="2"/>
      <c r="N323" s="2"/>
      <c r="O323" s="2"/>
      <c r="P323" s="2"/>
      <c r="Q323" s="2"/>
      <c r="R323" s="2"/>
      <c r="S323" s="2"/>
      <c r="T323" s="2"/>
      <c r="U323" s="2"/>
      <c r="V323" s="2"/>
      <c r="W323" s="2"/>
      <c r="X323" s="2"/>
      <c r="Y323" s="2"/>
      <c r="Z323" s="2"/>
    </row>
    <row r="324" spans="1:26" ht="15.75" hidden="1" customHeight="1" x14ac:dyDescent="0.25">
      <c r="A324" s="15"/>
      <c r="B324" s="18"/>
      <c r="C324" s="17"/>
      <c r="D324" s="17"/>
      <c r="E324" s="17"/>
      <c r="F324" s="17"/>
      <c r="G324" s="17"/>
      <c r="H324" s="15"/>
      <c r="I324" s="2"/>
      <c r="J324" s="17"/>
      <c r="K324" s="2"/>
      <c r="L324" s="2"/>
      <c r="M324" s="2"/>
      <c r="N324" s="2"/>
      <c r="O324" s="2"/>
      <c r="P324" s="2"/>
      <c r="Q324" s="2"/>
      <c r="R324" s="2"/>
      <c r="S324" s="2"/>
      <c r="T324" s="2"/>
      <c r="U324" s="2"/>
      <c r="V324" s="2"/>
      <c r="W324" s="2"/>
      <c r="X324" s="2"/>
      <c r="Y324" s="2"/>
      <c r="Z324" s="2"/>
    </row>
    <row r="325" spans="1:26" ht="15.75" hidden="1" customHeight="1" x14ac:dyDescent="0.25">
      <c r="A325" s="15"/>
      <c r="B325" s="17" t="s">
        <v>52</v>
      </c>
      <c r="C325" s="26"/>
      <c r="D325" s="17"/>
      <c r="E325" s="26"/>
      <c r="F325" s="17"/>
      <c r="G325" s="26"/>
      <c r="H325" s="15"/>
      <c r="I325" s="2"/>
      <c r="J325" s="17"/>
      <c r="K325" s="2"/>
      <c r="L325" s="2"/>
      <c r="M325" s="2"/>
      <c r="N325" s="2"/>
      <c r="O325" s="2"/>
      <c r="P325" s="2"/>
      <c r="Q325" s="2"/>
      <c r="R325" s="2"/>
      <c r="S325" s="2"/>
      <c r="T325" s="2"/>
      <c r="U325" s="2"/>
      <c r="V325" s="2"/>
      <c r="W325" s="2"/>
      <c r="X325" s="2"/>
      <c r="Y325" s="2"/>
      <c r="Z325" s="2"/>
    </row>
    <row r="326" spans="1:26" ht="15.75" hidden="1" customHeight="1" x14ac:dyDescent="0.25">
      <c r="A326" s="15"/>
      <c r="B326" s="18"/>
      <c r="C326" s="23"/>
      <c r="D326" s="23"/>
      <c r="E326" s="23"/>
      <c r="F326" s="23"/>
      <c r="G326" s="23"/>
      <c r="H326" s="15"/>
      <c r="I326" s="2"/>
      <c r="J326" s="17"/>
      <c r="K326" s="2"/>
      <c r="L326" s="2"/>
      <c r="M326" s="2"/>
      <c r="N326" s="2"/>
      <c r="O326" s="2"/>
      <c r="P326" s="2"/>
      <c r="Q326" s="2"/>
      <c r="R326" s="2"/>
      <c r="S326" s="2"/>
      <c r="T326" s="2"/>
      <c r="U326" s="2"/>
      <c r="V326" s="2"/>
      <c r="W326" s="2"/>
      <c r="X326" s="2"/>
      <c r="Y326" s="2"/>
      <c r="Z326" s="2"/>
    </row>
    <row r="327" spans="1:26" ht="15.75" hidden="1" customHeight="1" x14ac:dyDescent="0.25">
      <c r="A327" s="15"/>
      <c r="B327" s="376" t="s">
        <v>55</v>
      </c>
      <c r="C327" s="356"/>
      <c r="D327" s="356"/>
      <c r="E327" s="356"/>
      <c r="F327" s="356"/>
      <c r="G327" s="357"/>
      <c r="H327" s="15"/>
      <c r="I327" s="35" t="s">
        <v>56</v>
      </c>
      <c r="J327" s="17"/>
      <c r="K327" s="2"/>
      <c r="L327" s="2"/>
      <c r="M327" s="2"/>
      <c r="N327" s="2"/>
      <c r="O327" s="2"/>
      <c r="P327" s="2"/>
      <c r="Q327" s="2"/>
      <c r="R327" s="2"/>
      <c r="S327" s="2"/>
      <c r="T327" s="2"/>
      <c r="U327" s="2"/>
      <c r="V327" s="2"/>
      <c r="W327" s="2"/>
      <c r="X327" s="2"/>
      <c r="Y327" s="2"/>
      <c r="Z327" s="2"/>
    </row>
    <row r="328" spans="1:26" ht="15.75" hidden="1" customHeight="1" x14ac:dyDescent="0.25">
      <c r="A328" s="15"/>
      <c r="B328" s="377" t="str">
        <f>IF(OR(C317="",C319="",F319="",C321=""),"",CONCATENATE($E$1," ",C317," ",$E$2," *",C319," *",F319,", ",$E$4," ",$C321))</f>
        <v/>
      </c>
      <c r="C328" s="375"/>
      <c r="D328" s="375"/>
      <c r="E328" s="375"/>
      <c r="F328" s="375"/>
      <c r="G328" s="375"/>
      <c r="H328" s="15"/>
      <c r="I328" s="31" t="s">
        <v>58</v>
      </c>
      <c r="J328" s="32" t="s">
        <v>59</v>
      </c>
      <c r="K328" s="2"/>
      <c r="L328" s="2"/>
      <c r="M328" s="2"/>
      <c r="N328" s="2"/>
      <c r="O328" s="2"/>
      <c r="P328" s="2"/>
      <c r="Q328" s="2"/>
      <c r="R328" s="2"/>
      <c r="S328" s="2"/>
      <c r="T328" s="2"/>
      <c r="U328" s="2"/>
      <c r="V328" s="2"/>
      <c r="W328" s="2"/>
      <c r="X328" s="2"/>
      <c r="Y328" s="2"/>
      <c r="Z328" s="2"/>
    </row>
    <row r="329" spans="1:26" ht="15.75" hidden="1" customHeight="1" x14ac:dyDescent="0.25">
      <c r="A329" s="15"/>
      <c r="B329" s="18"/>
      <c r="C329" s="2"/>
      <c r="D329" s="2"/>
      <c r="E329" s="2"/>
      <c r="F329" s="2"/>
      <c r="G329" s="2"/>
      <c r="H329" s="15"/>
      <c r="I329" s="33"/>
      <c r="J329" s="34"/>
      <c r="K329" s="2"/>
      <c r="L329" s="2"/>
      <c r="M329" s="2"/>
      <c r="N329" s="2"/>
      <c r="O329" s="2"/>
      <c r="P329" s="2"/>
      <c r="Q329" s="2"/>
      <c r="R329" s="2"/>
      <c r="S329" s="2"/>
      <c r="T329" s="2"/>
      <c r="U329" s="2"/>
      <c r="V329" s="2"/>
      <c r="W329" s="2"/>
      <c r="X329" s="2"/>
      <c r="Y329" s="2"/>
      <c r="Z329" s="2"/>
    </row>
    <row r="330" spans="1:26" ht="15.75" hidden="1" customHeight="1" x14ac:dyDescent="0.25">
      <c r="A330" s="15"/>
      <c r="B330" s="18"/>
      <c r="C330" s="2"/>
      <c r="D330" s="2"/>
      <c r="E330" s="2"/>
      <c r="F330" s="2"/>
      <c r="G330" s="2"/>
      <c r="H330" s="15"/>
      <c r="I330" s="2"/>
      <c r="J330" s="17"/>
      <c r="K330" s="2"/>
      <c r="L330" s="2"/>
      <c r="M330" s="2"/>
      <c r="N330" s="2"/>
      <c r="O330" s="2"/>
      <c r="P330" s="2"/>
      <c r="Q330" s="2"/>
      <c r="R330" s="2"/>
      <c r="S330" s="2"/>
      <c r="T330" s="2"/>
      <c r="U330" s="2"/>
      <c r="V330" s="2"/>
      <c r="W330" s="2"/>
      <c r="X330" s="2"/>
      <c r="Y330" s="2"/>
      <c r="Z330" s="2"/>
    </row>
    <row r="331" spans="1:26" ht="15.75" hidden="1" customHeight="1" x14ac:dyDescent="0.25">
      <c r="A331" s="15"/>
      <c r="B331" s="378" t="s">
        <v>90</v>
      </c>
      <c r="C331" s="356"/>
      <c r="D331" s="356"/>
      <c r="E331" s="356"/>
      <c r="F331" s="356"/>
      <c r="G331" s="357"/>
      <c r="H331" s="15"/>
      <c r="I331" s="2"/>
      <c r="J331" s="17"/>
      <c r="K331" s="2"/>
      <c r="L331" s="2"/>
      <c r="M331" s="2"/>
      <c r="N331" s="2"/>
      <c r="O331" s="2"/>
      <c r="P331" s="2"/>
      <c r="Q331" s="2"/>
      <c r="R331" s="2"/>
      <c r="S331" s="2"/>
      <c r="T331" s="2"/>
      <c r="U331" s="2"/>
      <c r="V331" s="2"/>
      <c r="W331" s="2"/>
      <c r="X331" s="2"/>
      <c r="Y331" s="2"/>
      <c r="Z331" s="2"/>
    </row>
    <row r="332" spans="1:26" ht="15.75" hidden="1" customHeight="1" x14ac:dyDescent="0.25">
      <c r="A332" s="15"/>
      <c r="B332" s="374" t="s">
        <v>35</v>
      </c>
      <c r="C332" s="375"/>
      <c r="D332" s="375"/>
      <c r="E332" s="375"/>
      <c r="F332" s="375"/>
      <c r="G332" s="375"/>
      <c r="H332" s="15"/>
      <c r="I332" s="2"/>
      <c r="J332" s="17"/>
      <c r="K332" s="2"/>
      <c r="L332" s="2"/>
      <c r="M332" s="2"/>
      <c r="N332" s="2"/>
      <c r="O332" s="2"/>
      <c r="P332" s="2"/>
      <c r="Q332" s="2"/>
      <c r="R332" s="2"/>
      <c r="S332" s="2"/>
      <c r="T332" s="2"/>
      <c r="U332" s="2"/>
      <c r="V332" s="2"/>
      <c r="W332" s="2"/>
      <c r="X332" s="2"/>
      <c r="Y332" s="2"/>
      <c r="Z332" s="2"/>
    </row>
    <row r="333" spans="1:26" ht="15.75" hidden="1" customHeight="1" x14ac:dyDescent="0.25">
      <c r="A333" s="15"/>
      <c r="B333" s="18"/>
      <c r="C333" s="19" t="s">
        <v>36</v>
      </c>
      <c r="D333" s="2"/>
      <c r="E333" s="2"/>
      <c r="F333" s="2"/>
      <c r="G333" s="2"/>
      <c r="H333" s="15"/>
      <c r="I333" s="2"/>
      <c r="J333" s="17"/>
      <c r="K333" s="2"/>
      <c r="L333" s="2"/>
      <c r="M333" s="2"/>
      <c r="N333" s="2"/>
      <c r="O333" s="2"/>
      <c r="P333" s="2"/>
      <c r="Q333" s="2"/>
      <c r="R333" s="2"/>
      <c r="S333" s="2"/>
      <c r="T333" s="2"/>
      <c r="U333" s="2"/>
      <c r="V333" s="2"/>
      <c r="W333" s="2"/>
      <c r="X333" s="2"/>
      <c r="Y333" s="2"/>
      <c r="Z333" s="2"/>
    </row>
    <row r="334" spans="1:26" ht="15.75" hidden="1" customHeight="1" x14ac:dyDescent="0.25">
      <c r="A334" s="15"/>
      <c r="B334" s="20" t="s">
        <v>37</v>
      </c>
      <c r="C334" s="379"/>
      <c r="D334" s="380"/>
      <c r="E334" s="380"/>
      <c r="F334" s="380"/>
      <c r="G334" s="381"/>
      <c r="H334" s="15" t="s">
        <v>39</v>
      </c>
      <c r="I334" s="2"/>
      <c r="J334" s="17"/>
      <c r="K334" s="2"/>
      <c r="L334" s="2"/>
      <c r="M334" s="2"/>
      <c r="N334" s="2"/>
      <c r="O334" s="2"/>
      <c r="P334" s="2"/>
      <c r="Q334" s="2"/>
      <c r="R334" s="2"/>
      <c r="S334" s="2"/>
      <c r="T334" s="2"/>
      <c r="U334" s="2"/>
      <c r="V334" s="2"/>
      <c r="W334" s="2"/>
      <c r="X334" s="2"/>
      <c r="Y334" s="2"/>
      <c r="Z334" s="2"/>
    </row>
    <row r="335" spans="1:26" ht="15.75" hidden="1" customHeight="1" x14ac:dyDescent="0.25">
      <c r="A335" s="15"/>
      <c r="B335" s="18"/>
      <c r="C335" s="18"/>
      <c r="D335" s="18"/>
      <c r="E335" s="18"/>
      <c r="F335" s="18"/>
      <c r="G335" s="21" t="s">
        <v>40</v>
      </c>
      <c r="H335" s="15"/>
      <c r="I335" s="2"/>
      <c r="J335" s="17"/>
      <c r="K335" s="2"/>
      <c r="L335" s="2"/>
      <c r="M335" s="2"/>
      <c r="N335" s="2"/>
      <c r="O335" s="2"/>
      <c r="P335" s="2"/>
      <c r="Q335" s="2"/>
      <c r="R335" s="2"/>
      <c r="S335" s="2"/>
      <c r="T335" s="2"/>
      <c r="U335" s="2"/>
      <c r="V335" s="2"/>
      <c r="W335" s="2"/>
      <c r="X335" s="2"/>
      <c r="Y335" s="2"/>
      <c r="Z335" s="2"/>
    </row>
    <row r="336" spans="1:26" ht="15.75" hidden="1" customHeight="1" x14ac:dyDescent="0.25">
      <c r="A336" s="15"/>
      <c r="B336" s="20" t="s">
        <v>41</v>
      </c>
      <c r="C336" s="382"/>
      <c r="D336" s="381"/>
      <c r="E336" s="18"/>
      <c r="F336" s="382"/>
      <c r="G336" s="381"/>
      <c r="H336" s="15" t="s">
        <v>44</v>
      </c>
      <c r="I336" s="2"/>
      <c r="J336" s="17"/>
      <c r="K336" s="2"/>
      <c r="L336" s="2"/>
      <c r="M336" s="2"/>
      <c r="N336" s="2"/>
      <c r="O336" s="2"/>
      <c r="P336" s="2"/>
      <c r="Q336" s="2"/>
      <c r="R336" s="2"/>
      <c r="S336" s="2"/>
      <c r="T336" s="2"/>
      <c r="U336" s="2"/>
      <c r="V336" s="2"/>
      <c r="W336" s="2"/>
      <c r="X336" s="2"/>
      <c r="Y336" s="2"/>
      <c r="Z336" s="2"/>
    </row>
    <row r="337" spans="1:26" ht="15.75" hidden="1" customHeight="1" x14ac:dyDescent="0.25">
      <c r="A337" s="15"/>
      <c r="B337" s="18"/>
      <c r="C337" s="18"/>
      <c r="D337" s="18"/>
      <c r="E337" s="18"/>
      <c r="F337" s="18"/>
      <c r="G337" s="18"/>
      <c r="H337" s="15"/>
      <c r="I337" s="2"/>
      <c r="J337" s="17"/>
      <c r="K337" s="2"/>
      <c r="L337" s="2"/>
      <c r="M337" s="2"/>
      <c r="N337" s="2"/>
      <c r="O337" s="2"/>
      <c r="P337" s="2"/>
      <c r="Q337" s="2"/>
      <c r="R337" s="2"/>
      <c r="S337" s="2"/>
      <c r="T337" s="2"/>
      <c r="U337" s="2"/>
      <c r="V337" s="2"/>
      <c r="W337" s="2"/>
      <c r="X337" s="2"/>
      <c r="Y337" s="2"/>
      <c r="Z337" s="2"/>
    </row>
    <row r="338" spans="1:26" ht="15.75" hidden="1" customHeight="1" x14ac:dyDescent="0.25">
      <c r="A338" s="15"/>
      <c r="B338" s="20" t="s">
        <v>45</v>
      </c>
      <c r="C338" s="383"/>
      <c r="D338" s="380"/>
      <c r="E338" s="380"/>
      <c r="F338" s="380"/>
      <c r="G338" s="381"/>
      <c r="H338" s="15" t="s">
        <v>47</v>
      </c>
      <c r="I338" s="2"/>
      <c r="J338" s="17"/>
      <c r="K338" s="2"/>
      <c r="L338" s="2"/>
      <c r="M338" s="2"/>
      <c r="N338" s="2"/>
      <c r="O338" s="2"/>
      <c r="P338" s="2"/>
      <c r="Q338" s="2"/>
      <c r="R338" s="2"/>
      <c r="S338" s="2"/>
      <c r="T338" s="2"/>
      <c r="U338" s="2"/>
      <c r="V338" s="2"/>
      <c r="W338" s="2"/>
      <c r="X338" s="2"/>
      <c r="Y338" s="2"/>
      <c r="Z338" s="2"/>
    </row>
    <row r="339" spans="1:26" ht="15.75" hidden="1" customHeight="1" x14ac:dyDescent="0.25">
      <c r="A339" s="15"/>
      <c r="B339" s="20"/>
      <c r="C339" s="384"/>
      <c r="D339" s="375"/>
      <c r="E339" s="375"/>
      <c r="F339" s="375"/>
      <c r="G339" s="375"/>
      <c r="H339" s="15"/>
      <c r="I339" s="2"/>
      <c r="J339" s="17"/>
      <c r="K339" s="2"/>
      <c r="L339" s="2"/>
      <c r="M339" s="2"/>
      <c r="N339" s="2"/>
      <c r="O339" s="2"/>
      <c r="P339" s="2"/>
      <c r="Q339" s="2"/>
      <c r="R339" s="2"/>
      <c r="S339" s="2"/>
      <c r="T339" s="2"/>
      <c r="U339" s="2"/>
      <c r="V339" s="2"/>
      <c r="W339" s="2"/>
      <c r="X339" s="2"/>
      <c r="Y339" s="2"/>
      <c r="Z339" s="2"/>
    </row>
    <row r="340" spans="1:26" ht="15.75" hidden="1" customHeight="1" x14ac:dyDescent="0.25">
      <c r="A340" s="15"/>
      <c r="B340" s="17" t="s">
        <v>48</v>
      </c>
      <c r="C340" s="26"/>
      <c r="D340" s="17"/>
      <c r="E340" s="26"/>
      <c r="F340" s="17"/>
      <c r="G340" s="26"/>
      <c r="H340" s="27"/>
      <c r="I340" s="2"/>
      <c r="J340" s="17"/>
      <c r="K340" s="2"/>
      <c r="L340" s="2"/>
      <c r="M340" s="2"/>
      <c r="N340" s="2"/>
      <c r="O340" s="2"/>
      <c r="P340" s="2"/>
      <c r="Q340" s="2"/>
      <c r="R340" s="2"/>
      <c r="S340" s="2"/>
      <c r="T340" s="2"/>
      <c r="U340" s="2"/>
      <c r="V340" s="2"/>
      <c r="W340" s="2"/>
      <c r="X340" s="2"/>
      <c r="Y340" s="2"/>
      <c r="Z340" s="2"/>
    </row>
    <row r="341" spans="1:26" ht="15.75" hidden="1" customHeight="1" x14ac:dyDescent="0.25">
      <c r="A341" s="15"/>
      <c r="B341" s="18"/>
      <c r="C341" s="17"/>
      <c r="D341" s="17"/>
      <c r="E341" s="17"/>
      <c r="F341" s="17"/>
      <c r="G341" s="17"/>
      <c r="H341" s="15"/>
      <c r="I341" s="2"/>
      <c r="J341" s="17"/>
      <c r="K341" s="2"/>
      <c r="L341" s="2"/>
      <c r="M341" s="2"/>
      <c r="N341" s="2"/>
      <c r="O341" s="2"/>
      <c r="P341" s="2"/>
      <c r="Q341" s="2"/>
      <c r="R341" s="2"/>
      <c r="S341" s="2"/>
      <c r="T341" s="2"/>
      <c r="U341" s="2"/>
      <c r="V341" s="2"/>
      <c r="W341" s="2"/>
      <c r="X341" s="2"/>
      <c r="Y341" s="2"/>
      <c r="Z341" s="2"/>
    </row>
    <row r="342" spans="1:26" ht="15.75" hidden="1" customHeight="1" x14ac:dyDescent="0.25">
      <c r="A342" s="15"/>
      <c r="B342" s="17" t="s">
        <v>52</v>
      </c>
      <c r="C342" s="26"/>
      <c r="D342" s="17"/>
      <c r="E342" s="26"/>
      <c r="F342" s="17"/>
      <c r="G342" s="26"/>
      <c r="H342" s="15"/>
      <c r="I342" s="2"/>
      <c r="J342" s="17"/>
      <c r="K342" s="2"/>
      <c r="L342" s="2"/>
      <c r="M342" s="2"/>
      <c r="N342" s="2"/>
      <c r="O342" s="2"/>
      <c r="P342" s="2"/>
      <c r="Q342" s="2"/>
      <c r="R342" s="2"/>
      <c r="S342" s="2"/>
      <c r="T342" s="2"/>
      <c r="U342" s="2"/>
      <c r="V342" s="2"/>
      <c r="W342" s="2"/>
      <c r="X342" s="2"/>
      <c r="Y342" s="2"/>
      <c r="Z342" s="2"/>
    </row>
    <row r="343" spans="1:26" ht="15.75" hidden="1" customHeight="1" x14ac:dyDescent="0.25">
      <c r="A343" s="15"/>
      <c r="B343" s="18"/>
      <c r="C343" s="23"/>
      <c r="D343" s="23"/>
      <c r="E343" s="23"/>
      <c r="F343" s="23"/>
      <c r="G343" s="23"/>
      <c r="H343" s="15"/>
      <c r="I343" s="2"/>
      <c r="J343" s="17"/>
      <c r="K343" s="2"/>
      <c r="L343" s="2"/>
      <c r="M343" s="2"/>
      <c r="N343" s="2"/>
      <c r="O343" s="2"/>
      <c r="P343" s="2"/>
      <c r="Q343" s="2"/>
      <c r="R343" s="2"/>
      <c r="S343" s="2"/>
      <c r="T343" s="2"/>
      <c r="U343" s="2"/>
      <c r="V343" s="2"/>
      <c r="W343" s="2"/>
      <c r="X343" s="2"/>
      <c r="Y343" s="2"/>
      <c r="Z343" s="2"/>
    </row>
    <row r="344" spans="1:26" ht="15.75" hidden="1" customHeight="1" x14ac:dyDescent="0.25">
      <c r="A344" s="15"/>
      <c r="B344" s="376" t="s">
        <v>55</v>
      </c>
      <c r="C344" s="356"/>
      <c r="D344" s="356"/>
      <c r="E344" s="356"/>
      <c r="F344" s="356"/>
      <c r="G344" s="357"/>
      <c r="H344" s="15"/>
      <c r="I344" s="35" t="s">
        <v>56</v>
      </c>
      <c r="J344" s="17"/>
      <c r="K344" s="2"/>
      <c r="L344" s="2"/>
      <c r="M344" s="2"/>
      <c r="N344" s="2"/>
      <c r="O344" s="2"/>
      <c r="P344" s="2"/>
      <c r="Q344" s="2"/>
      <c r="R344" s="2"/>
      <c r="S344" s="2"/>
      <c r="T344" s="2"/>
      <c r="U344" s="2"/>
      <c r="V344" s="2"/>
      <c r="W344" s="2"/>
      <c r="X344" s="2"/>
      <c r="Y344" s="2"/>
      <c r="Z344" s="2"/>
    </row>
    <row r="345" spans="1:26" ht="15.75" hidden="1" customHeight="1" x14ac:dyDescent="0.25">
      <c r="A345" s="15"/>
      <c r="B345" s="377" t="str">
        <f>IF(OR(C334="",C336="",F336="",C338=""),"",CONCATENATE($E$1," ",C334," ",$E$2," *",C336," *",F336,", ",$E$4," ",$C338))</f>
        <v/>
      </c>
      <c r="C345" s="375"/>
      <c r="D345" s="375"/>
      <c r="E345" s="375"/>
      <c r="F345" s="375"/>
      <c r="G345" s="375"/>
      <c r="H345" s="15"/>
      <c r="I345" s="31" t="s">
        <v>58</v>
      </c>
      <c r="J345" s="32" t="s">
        <v>59</v>
      </c>
      <c r="K345" s="2"/>
      <c r="L345" s="2"/>
      <c r="M345" s="2"/>
      <c r="N345" s="2"/>
      <c r="O345" s="2"/>
      <c r="P345" s="2"/>
      <c r="Q345" s="2"/>
      <c r="R345" s="2"/>
      <c r="S345" s="2"/>
      <c r="T345" s="2"/>
      <c r="U345" s="2"/>
      <c r="V345" s="2"/>
      <c r="W345" s="2"/>
      <c r="X345" s="2"/>
      <c r="Y345" s="2"/>
      <c r="Z345" s="2"/>
    </row>
    <row r="346" spans="1:26" ht="15.75" hidden="1" customHeight="1" x14ac:dyDescent="0.25">
      <c r="A346" s="15"/>
      <c r="B346" s="20"/>
      <c r="C346" s="20"/>
      <c r="D346" s="20"/>
      <c r="E346" s="20"/>
      <c r="F346" s="20"/>
      <c r="G346" s="20"/>
      <c r="H346" s="15"/>
      <c r="I346" s="33"/>
      <c r="J346" s="34"/>
      <c r="K346" s="2"/>
      <c r="L346" s="2"/>
      <c r="M346" s="2"/>
      <c r="N346" s="2"/>
      <c r="O346" s="2"/>
      <c r="P346" s="2"/>
      <c r="Q346" s="2"/>
      <c r="R346" s="2"/>
      <c r="S346" s="2"/>
      <c r="T346" s="2"/>
      <c r="U346" s="2"/>
      <c r="V346" s="2"/>
      <c r="W346" s="2"/>
      <c r="X346" s="2"/>
      <c r="Y346" s="2"/>
      <c r="Z346" s="2"/>
    </row>
    <row r="347" spans="1:26" ht="15.75" hidden="1" customHeight="1" x14ac:dyDescent="0.25">
      <c r="A347" s="15"/>
      <c r="B347" s="18"/>
      <c r="C347" s="2"/>
      <c r="D347" s="2"/>
      <c r="E347" s="2"/>
      <c r="F347" s="2"/>
      <c r="G347" s="2"/>
      <c r="H347" s="15"/>
      <c r="I347" s="2"/>
      <c r="J347" s="17"/>
      <c r="K347" s="2"/>
      <c r="L347" s="2"/>
      <c r="M347" s="2"/>
      <c r="N347" s="2"/>
      <c r="O347" s="2"/>
      <c r="P347" s="2"/>
      <c r="Q347" s="2"/>
      <c r="R347" s="2"/>
      <c r="S347" s="2"/>
      <c r="T347" s="2"/>
      <c r="U347" s="2"/>
      <c r="V347" s="2"/>
      <c r="W347" s="2"/>
      <c r="X347" s="2"/>
      <c r="Y347" s="2"/>
      <c r="Z347" s="2"/>
    </row>
    <row r="348" spans="1:26" ht="15.75" hidden="1" customHeight="1" x14ac:dyDescent="0.25">
      <c r="A348" s="15"/>
      <c r="B348" s="378" t="s">
        <v>91</v>
      </c>
      <c r="C348" s="356"/>
      <c r="D348" s="356"/>
      <c r="E348" s="356"/>
      <c r="F348" s="356"/>
      <c r="G348" s="357"/>
      <c r="H348" s="15"/>
      <c r="I348" s="2"/>
      <c r="J348" s="17"/>
      <c r="K348" s="2"/>
      <c r="L348" s="2"/>
      <c r="M348" s="2"/>
      <c r="N348" s="2"/>
      <c r="O348" s="2"/>
      <c r="P348" s="2"/>
      <c r="Q348" s="2"/>
      <c r="R348" s="2"/>
      <c r="S348" s="2"/>
      <c r="T348" s="2"/>
      <c r="U348" s="2"/>
      <c r="V348" s="2"/>
      <c r="W348" s="2"/>
      <c r="X348" s="2"/>
      <c r="Y348" s="2"/>
      <c r="Z348" s="2"/>
    </row>
    <row r="349" spans="1:26" ht="15.75" hidden="1" customHeight="1" x14ac:dyDescent="0.25">
      <c r="A349" s="15"/>
      <c r="B349" s="374" t="s">
        <v>35</v>
      </c>
      <c r="C349" s="375"/>
      <c r="D349" s="375"/>
      <c r="E349" s="375"/>
      <c r="F349" s="375"/>
      <c r="G349" s="375"/>
      <c r="H349" s="15"/>
      <c r="I349" s="2"/>
      <c r="J349" s="17"/>
      <c r="K349" s="2"/>
      <c r="L349" s="2"/>
      <c r="M349" s="2"/>
      <c r="N349" s="2"/>
      <c r="O349" s="2"/>
      <c r="P349" s="2"/>
      <c r="Q349" s="2"/>
      <c r="R349" s="2"/>
      <c r="S349" s="2"/>
      <c r="T349" s="2"/>
      <c r="U349" s="2"/>
      <c r="V349" s="2"/>
      <c r="W349" s="2"/>
      <c r="X349" s="2"/>
      <c r="Y349" s="2"/>
      <c r="Z349" s="2"/>
    </row>
    <row r="350" spans="1:26" ht="15.75" hidden="1" customHeight="1" x14ac:dyDescent="0.25">
      <c r="A350" s="15"/>
      <c r="B350" s="18"/>
      <c r="C350" s="19" t="s">
        <v>36</v>
      </c>
      <c r="D350" s="2"/>
      <c r="E350" s="2"/>
      <c r="F350" s="2"/>
      <c r="G350" s="2"/>
      <c r="H350" s="15"/>
      <c r="I350" s="2"/>
      <c r="J350" s="17"/>
      <c r="K350" s="2"/>
      <c r="L350" s="2"/>
      <c r="M350" s="2"/>
      <c r="N350" s="2"/>
      <c r="O350" s="2"/>
      <c r="P350" s="2"/>
      <c r="Q350" s="2"/>
      <c r="R350" s="2"/>
      <c r="S350" s="2"/>
      <c r="T350" s="2"/>
      <c r="U350" s="2"/>
      <c r="V350" s="2"/>
      <c r="W350" s="2"/>
      <c r="X350" s="2"/>
      <c r="Y350" s="2"/>
      <c r="Z350" s="2"/>
    </row>
    <row r="351" spans="1:26" ht="15.75" hidden="1" customHeight="1" x14ac:dyDescent="0.25">
      <c r="A351" s="15"/>
      <c r="B351" s="20" t="s">
        <v>37</v>
      </c>
      <c r="C351" s="379"/>
      <c r="D351" s="380"/>
      <c r="E351" s="380"/>
      <c r="F351" s="380"/>
      <c r="G351" s="381"/>
      <c r="H351" s="15" t="s">
        <v>39</v>
      </c>
      <c r="I351" s="2"/>
      <c r="J351" s="17"/>
      <c r="K351" s="2"/>
      <c r="L351" s="2"/>
      <c r="M351" s="2"/>
      <c r="N351" s="2"/>
      <c r="O351" s="2"/>
      <c r="P351" s="2"/>
      <c r="Q351" s="2"/>
      <c r="R351" s="2"/>
      <c r="S351" s="2"/>
      <c r="T351" s="2"/>
      <c r="U351" s="2"/>
      <c r="V351" s="2"/>
      <c r="W351" s="2"/>
      <c r="X351" s="2"/>
      <c r="Y351" s="2"/>
      <c r="Z351" s="2"/>
    </row>
    <row r="352" spans="1:26" ht="15.75" hidden="1" customHeight="1" x14ac:dyDescent="0.25">
      <c r="A352" s="15"/>
      <c r="B352" s="18"/>
      <c r="C352" s="18"/>
      <c r="D352" s="18"/>
      <c r="E352" s="18"/>
      <c r="F352" s="18"/>
      <c r="G352" s="21" t="s">
        <v>40</v>
      </c>
      <c r="H352" s="15"/>
      <c r="I352" s="2"/>
      <c r="J352" s="17"/>
      <c r="K352" s="2"/>
      <c r="L352" s="2"/>
      <c r="M352" s="2"/>
      <c r="N352" s="2"/>
      <c r="O352" s="2"/>
      <c r="P352" s="2"/>
      <c r="Q352" s="2"/>
      <c r="R352" s="2"/>
      <c r="S352" s="2"/>
      <c r="T352" s="2"/>
      <c r="U352" s="2"/>
      <c r="V352" s="2"/>
      <c r="W352" s="2"/>
      <c r="X352" s="2"/>
      <c r="Y352" s="2"/>
      <c r="Z352" s="2"/>
    </row>
    <row r="353" spans="1:26" ht="15.75" hidden="1" customHeight="1" x14ac:dyDescent="0.25">
      <c r="A353" s="15"/>
      <c r="B353" s="20" t="s">
        <v>41</v>
      </c>
      <c r="C353" s="382"/>
      <c r="D353" s="381"/>
      <c r="E353" s="18"/>
      <c r="F353" s="382"/>
      <c r="G353" s="381"/>
      <c r="H353" s="15" t="s">
        <v>44</v>
      </c>
      <c r="I353" s="2"/>
      <c r="J353" s="17"/>
      <c r="K353" s="2"/>
      <c r="L353" s="2"/>
      <c r="M353" s="2"/>
      <c r="N353" s="2"/>
      <c r="O353" s="2"/>
      <c r="P353" s="2"/>
      <c r="Q353" s="2"/>
      <c r="R353" s="2"/>
      <c r="S353" s="2"/>
      <c r="T353" s="2"/>
      <c r="U353" s="2"/>
      <c r="V353" s="2"/>
      <c r="W353" s="2"/>
      <c r="X353" s="2"/>
      <c r="Y353" s="2"/>
      <c r="Z353" s="2"/>
    </row>
    <row r="354" spans="1:26" ht="15.75" hidden="1" customHeight="1" x14ac:dyDescent="0.25">
      <c r="A354" s="15"/>
      <c r="B354" s="18"/>
      <c r="C354" s="18"/>
      <c r="D354" s="18"/>
      <c r="E354" s="18"/>
      <c r="F354" s="18"/>
      <c r="G354" s="18"/>
      <c r="H354" s="15"/>
      <c r="I354" s="2"/>
      <c r="J354" s="17"/>
      <c r="K354" s="2"/>
      <c r="L354" s="2"/>
      <c r="M354" s="2"/>
      <c r="N354" s="2"/>
      <c r="O354" s="2"/>
      <c r="P354" s="2"/>
      <c r="Q354" s="2"/>
      <c r="R354" s="2"/>
      <c r="S354" s="2"/>
      <c r="T354" s="2"/>
      <c r="U354" s="2"/>
      <c r="V354" s="2"/>
      <c r="W354" s="2"/>
      <c r="X354" s="2"/>
      <c r="Y354" s="2"/>
      <c r="Z354" s="2"/>
    </row>
    <row r="355" spans="1:26" ht="15.75" hidden="1" customHeight="1" x14ac:dyDescent="0.25">
      <c r="A355" s="15"/>
      <c r="B355" s="20" t="s">
        <v>45</v>
      </c>
      <c r="C355" s="383"/>
      <c r="D355" s="380"/>
      <c r="E355" s="380"/>
      <c r="F355" s="380"/>
      <c r="G355" s="381"/>
      <c r="H355" s="15" t="s">
        <v>47</v>
      </c>
      <c r="I355" s="2"/>
      <c r="J355" s="17"/>
      <c r="K355" s="2"/>
      <c r="L355" s="2"/>
      <c r="M355" s="2"/>
      <c r="N355" s="2"/>
      <c r="O355" s="2"/>
      <c r="P355" s="2"/>
      <c r="Q355" s="2"/>
      <c r="R355" s="2"/>
      <c r="S355" s="2"/>
      <c r="T355" s="2"/>
      <c r="U355" s="2"/>
      <c r="V355" s="2"/>
      <c r="W355" s="2"/>
      <c r="X355" s="2"/>
      <c r="Y355" s="2"/>
      <c r="Z355" s="2"/>
    </row>
    <row r="356" spans="1:26" ht="15.75" hidden="1" customHeight="1" x14ac:dyDescent="0.25">
      <c r="A356" s="15"/>
      <c r="B356" s="20"/>
      <c r="C356" s="384"/>
      <c r="D356" s="375"/>
      <c r="E356" s="375"/>
      <c r="F356" s="375"/>
      <c r="G356" s="375"/>
      <c r="H356" s="15"/>
      <c r="I356" s="2"/>
      <c r="J356" s="17"/>
      <c r="K356" s="2"/>
      <c r="L356" s="2"/>
      <c r="M356" s="2"/>
      <c r="N356" s="2"/>
      <c r="O356" s="2"/>
      <c r="P356" s="2"/>
      <c r="Q356" s="2"/>
      <c r="R356" s="2"/>
      <c r="S356" s="2"/>
      <c r="T356" s="2"/>
      <c r="U356" s="2"/>
      <c r="V356" s="2"/>
      <c r="W356" s="2"/>
      <c r="X356" s="2"/>
      <c r="Y356" s="2"/>
      <c r="Z356" s="2"/>
    </row>
    <row r="357" spans="1:26" ht="15.75" hidden="1" customHeight="1" x14ac:dyDescent="0.25">
      <c r="A357" s="15"/>
      <c r="B357" s="17" t="s">
        <v>48</v>
      </c>
      <c r="C357" s="26"/>
      <c r="D357" s="17"/>
      <c r="E357" s="26"/>
      <c r="F357" s="17"/>
      <c r="G357" s="26"/>
      <c r="H357" s="27"/>
      <c r="I357" s="2"/>
      <c r="J357" s="17"/>
      <c r="K357" s="2"/>
      <c r="L357" s="2"/>
      <c r="M357" s="2"/>
      <c r="N357" s="2"/>
      <c r="O357" s="2"/>
      <c r="P357" s="2"/>
      <c r="Q357" s="2"/>
      <c r="R357" s="2"/>
      <c r="S357" s="2"/>
      <c r="T357" s="2"/>
      <c r="U357" s="2"/>
      <c r="V357" s="2"/>
      <c r="W357" s="2"/>
      <c r="X357" s="2"/>
      <c r="Y357" s="2"/>
      <c r="Z357" s="2"/>
    </row>
    <row r="358" spans="1:26" ht="15.75" hidden="1" customHeight="1" x14ac:dyDescent="0.25">
      <c r="A358" s="15"/>
      <c r="B358" s="18"/>
      <c r="C358" s="17"/>
      <c r="D358" s="17"/>
      <c r="E358" s="17"/>
      <c r="F358" s="17"/>
      <c r="G358" s="17"/>
      <c r="H358" s="15"/>
      <c r="I358" s="2"/>
      <c r="J358" s="17"/>
      <c r="K358" s="2"/>
      <c r="L358" s="2"/>
      <c r="M358" s="2"/>
      <c r="N358" s="2"/>
      <c r="O358" s="2"/>
      <c r="P358" s="2"/>
      <c r="Q358" s="2"/>
      <c r="R358" s="2"/>
      <c r="S358" s="2"/>
      <c r="T358" s="2"/>
      <c r="U358" s="2"/>
      <c r="V358" s="2"/>
      <c r="W358" s="2"/>
      <c r="X358" s="2"/>
      <c r="Y358" s="2"/>
      <c r="Z358" s="2"/>
    </row>
    <row r="359" spans="1:26" ht="15.75" hidden="1" customHeight="1" x14ac:dyDescent="0.25">
      <c r="A359" s="15"/>
      <c r="B359" s="17" t="s">
        <v>52</v>
      </c>
      <c r="C359" s="26"/>
      <c r="D359" s="17"/>
      <c r="E359" s="26"/>
      <c r="F359" s="17"/>
      <c r="G359" s="26"/>
      <c r="H359" s="15"/>
      <c r="I359" s="2"/>
      <c r="J359" s="17"/>
      <c r="K359" s="2"/>
      <c r="L359" s="2"/>
      <c r="M359" s="2"/>
      <c r="N359" s="2"/>
      <c r="O359" s="2"/>
      <c r="P359" s="2"/>
      <c r="Q359" s="2"/>
      <c r="R359" s="2"/>
      <c r="S359" s="2"/>
      <c r="T359" s="2"/>
      <c r="U359" s="2"/>
      <c r="V359" s="2"/>
      <c r="W359" s="2"/>
      <c r="X359" s="2"/>
      <c r="Y359" s="2"/>
      <c r="Z359" s="2"/>
    </row>
    <row r="360" spans="1:26" ht="15.75" hidden="1" customHeight="1" x14ac:dyDescent="0.25">
      <c r="A360" s="15"/>
      <c r="B360" s="18"/>
      <c r="C360" s="23"/>
      <c r="D360" s="23"/>
      <c r="E360" s="23"/>
      <c r="F360" s="23"/>
      <c r="G360" s="23"/>
      <c r="H360" s="15"/>
      <c r="I360" s="2"/>
      <c r="J360" s="17"/>
      <c r="K360" s="2"/>
      <c r="L360" s="2"/>
      <c r="M360" s="2"/>
      <c r="N360" s="2"/>
      <c r="O360" s="2"/>
      <c r="P360" s="2"/>
      <c r="Q360" s="2"/>
      <c r="R360" s="2"/>
      <c r="S360" s="2"/>
      <c r="T360" s="2"/>
      <c r="U360" s="2"/>
      <c r="V360" s="2"/>
      <c r="W360" s="2"/>
      <c r="X360" s="2"/>
      <c r="Y360" s="2"/>
      <c r="Z360" s="2"/>
    </row>
    <row r="361" spans="1:26" ht="15.75" hidden="1" customHeight="1" x14ac:dyDescent="0.25">
      <c r="A361" s="15"/>
      <c r="B361" s="376" t="s">
        <v>55</v>
      </c>
      <c r="C361" s="356"/>
      <c r="D361" s="356"/>
      <c r="E361" s="356"/>
      <c r="F361" s="356"/>
      <c r="G361" s="357"/>
      <c r="H361" s="15"/>
      <c r="I361" s="35" t="s">
        <v>56</v>
      </c>
      <c r="J361" s="17"/>
      <c r="K361" s="2"/>
      <c r="L361" s="2"/>
      <c r="M361" s="2"/>
      <c r="N361" s="2"/>
      <c r="O361" s="2"/>
      <c r="P361" s="2"/>
      <c r="Q361" s="2"/>
      <c r="R361" s="2"/>
      <c r="S361" s="2"/>
      <c r="T361" s="2"/>
      <c r="U361" s="2"/>
      <c r="V361" s="2"/>
      <c r="W361" s="2"/>
      <c r="X361" s="2"/>
      <c r="Y361" s="2"/>
      <c r="Z361" s="2"/>
    </row>
    <row r="362" spans="1:26" ht="15.75" hidden="1" customHeight="1" x14ac:dyDescent="0.25">
      <c r="A362" s="15"/>
      <c r="B362" s="377" t="str">
        <f>IF(OR(C351="",C353="",F353="",C355=""),"",CONCATENATE($E$1," ",C351," ",$E$2," *",C353," *",F353,", ",$E$4," ",$C355))</f>
        <v/>
      </c>
      <c r="C362" s="375"/>
      <c r="D362" s="375"/>
      <c r="E362" s="375"/>
      <c r="F362" s="375"/>
      <c r="G362" s="375"/>
      <c r="H362" s="15"/>
      <c r="I362" s="31" t="s">
        <v>58</v>
      </c>
      <c r="J362" s="32" t="s">
        <v>59</v>
      </c>
      <c r="K362" s="2"/>
      <c r="L362" s="2"/>
      <c r="M362" s="2"/>
      <c r="N362" s="2"/>
      <c r="O362" s="2"/>
      <c r="P362" s="2"/>
      <c r="Q362" s="2"/>
      <c r="R362" s="2"/>
      <c r="S362" s="2"/>
      <c r="T362" s="2"/>
      <c r="U362" s="2"/>
      <c r="V362" s="2"/>
      <c r="W362" s="2"/>
      <c r="X362" s="2"/>
      <c r="Y362" s="2"/>
      <c r="Z362" s="2"/>
    </row>
    <row r="363" spans="1:26" ht="15.75" hidden="1" customHeight="1" x14ac:dyDescent="0.25">
      <c r="A363" s="15"/>
      <c r="B363" s="18"/>
      <c r="C363" s="2"/>
      <c r="D363" s="2"/>
      <c r="E363" s="2"/>
      <c r="F363" s="2"/>
      <c r="G363" s="2"/>
      <c r="H363" s="15"/>
      <c r="I363" s="33"/>
      <c r="J363" s="34"/>
      <c r="K363" s="2"/>
      <c r="L363" s="2"/>
      <c r="M363" s="2"/>
      <c r="N363" s="2"/>
      <c r="O363" s="2"/>
      <c r="P363" s="2"/>
      <c r="Q363" s="2"/>
      <c r="R363" s="2"/>
      <c r="S363" s="2"/>
      <c r="T363" s="2"/>
      <c r="U363" s="2"/>
      <c r="V363" s="2"/>
      <c r="W363" s="2"/>
      <c r="X363" s="2"/>
      <c r="Y363" s="2"/>
      <c r="Z363" s="2"/>
    </row>
    <row r="364" spans="1:26" ht="15.75" hidden="1" customHeight="1" x14ac:dyDescent="0.25">
      <c r="A364" s="15"/>
      <c r="B364" s="18"/>
      <c r="C364" s="2"/>
      <c r="D364" s="2"/>
      <c r="E364" s="2"/>
      <c r="F364" s="2"/>
      <c r="G364" s="2"/>
      <c r="H364" s="15"/>
      <c r="I364" s="2"/>
      <c r="J364" s="17"/>
      <c r="K364" s="2"/>
      <c r="L364" s="2"/>
      <c r="M364" s="2"/>
      <c r="N364" s="2"/>
      <c r="O364" s="2"/>
      <c r="P364" s="2"/>
      <c r="Q364" s="2"/>
      <c r="R364" s="2"/>
      <c r="S364" s="2"/>
      <c r="T364" s="2"/>
      <c r="U364" s="2"/>
      <c r="V364" s="2"/>
      <c r="W364" s="2"/>
      <c r="X364" s="2"/>
      <c r="Y364" s="2"/>
      <c r="Z364" s="2"/>
    </row>
    <row r="365" spans="1:26" ht="15.75" hidden="1" customHeight="1" x14ac:dyDescent="0.25">
      <c r="A365" s="15"/>
      <c r="B365" s="378" t="s">
        <v>92</v>
      </c>
      <c r="C365" s="356"/>
      <c r="D365" s="356"/>
      <c r="E365" s="356"/>
      <c r="F365" s="356"/>
      <c r="G365" s="357"/>
      <c r="H365" s="15"/>
      <c r="I365" s="2"/>
      <c r="J365" s="17"/>
      <c r="K365" s="2"/>
      <c r="L365" s="2"/>
      <c r="M365" s="2"/>
      <c r="N365" s="2"/>
      <c r="O365" s="2"/>
      <c r="P365" s="2"/>
      <c r="Q365" s="2"/>
      <c r="R365" s="2"/>
      <c r="S365" s="2"/>
      <c r="T365" s="2"/>
      <c r="U365" s="2"/>
      <c r="V365" s="2"/>
      <c r="W365" s="2"/>
      <c r="X365" s="2"/>
      <c r="Y365" s="2"/>
      <c r="Z365" s="2"/>
    </row>
    <row r="366" spans="1:26" ht="15.75" hidden="1" customHeight="1" x14ac:dyDescent="0.25">
      <c r="A366" s="15"/>
      <c r="B366" s="374" t="s">
        <v>35</v>
      </c>
      <c r="C366" s="375"/>
      <c r="D366" s="375"/>
      <c r="E366" s="375"/>
      <c r="F366" s="375"/>
      <c r="G366" s="375"/>
      <c r="H366" s="15"/>
      <c r="I366" s="2"/>
      <c r="J366" s="17"/>
      <c r="K366" s="2"/>
      <c r="L366" s="2"/>
      <c r="M366" s="2"/>
      <c r="N366" s="2"/>
      <c r="O366" s="2"/>
      <c r="P366" s="2"/>
      <c r="Q366" s="2"/>
      <c r="R366" s="2"/>
      <c r="S366" s="2"/>
      <c r="T366" s="2"/>
      <c r="U366" s="2"/>
      <c r="V366" s="2"/>
      <c r="W366" s="2"/>
      <c r="X366" s="2"/>
      <c r="Y366" s="2"/>
      <c r="Z366" s="2"/>
    </row>
    <row r="367" spans="1:26" ht="15.75" hidden="1" customHeight="1" x14ac:dyDescent="0.25">
      <c r="A367" s="15"/>
      <c r="B367" s="18"/>
      <c r="C367" s="19" t="s">
        <v>36</v>
      </c>
      <c r="D367" s="2"/>
      <c r="E367" s="2"/>
      <c r="F367" s="2"/>
      <c r="G367" s="2"/>
      <c r="H367" s="15"/>
      <c r="I367" s="2"/>
      <c r="J367" s="17"/>
      <c r="K367" s="2"/>
      <c r="L367" s="2"/>
      <c r="M367" s="2"/>
      <c r="N367" s="2"/>
      <c r="O367" s="2"/>
      <c r="P367" s="2"/>
      <c r="Q367" s="2"/>
      <c r="R367" s="2"/>
      <c r="S367" s="2"/>
      <c r="T367" s="2"/>
      <c r="U367" s="2"/>
      <c r="V367" s="2"/>
      <c r="W367" s="2"/>
      <c r="X367" s="2"/>
      <c r="Y367" s="2"/>
      <c r="Z367" s="2"/>
    </row>
    <row r="368" spans="1:26" ht="15.75" hidden="1" customHeight="1" x14ac:dyDescent="0.25">
      <c r="A368" s="15"/>
      <c r="B368" s="20" t="s">
        <v>37</v>
      </c>
      <c r="C368" s="379"/>
      <c r="D368" s="380"/>
      <c r="E368" s="380"/>
      <c r="F368" s="380"/>
      <c r="G368" s="381"/>
      <c r="H368" s="15" t="s">
        <v>39</v>
      </c>
      <c r="I368" s="2"/>
      <c r="J368" s="17"/>
      <c r="K368" s="2"/>
      <c r="L368" s="2"/>
      <c r="M368" s="2"/>
      <c r="N368" s="2"/>
      <c r="O368" s="2"/>
      <c r="P368" s="2"/>
      <c r="Q368" s="2"/>
      <c r="R368" s="2"/>
      <c r="S368" s="2"/>
      <c r="T368" s="2"/>
      <c r="U368" s="2"/>
      <c r="V368" s="2"/>
      <c r="W368" s="2"/>
      <c r="X368" s="2"/>
      <c r="Y368" s="2"/>
      <c r="Z368" s="2"/>
    </row>
    <row r="369" spans="1:26" ht="15.75" hidden="1" customHeight="1" x14ac:dyDescent="0.25">
      <c r="A369" s="15"/>
      <c r="B369" s="18"/>
      <c r="C369" s="18"/>
      <c r="D369" s="18"/>
      <c r="E369" s="18"/>
      <c r="F369" s="18"/>
      <c r="G369" s="21" t="s">
        <v>40</v>
      </c>
      <c r="H369" s="15"/>
      <c r="I369" s="2"/>
      <c r="J369" s="17"/>
      <c r="K369" s="2"/>
      <c r="L369" s="2"/>
      <c r="M369" s="2"/>
      <c r="N369" s="2"/>
      <c r="O369" s="2"/>
      <c r="P369" s="2"/>
      <c r="Q369" s="2"/>
      <c r="R369" s="2"/>
      <c r="S369" s="2"/>
      <c r="T369" s="2"/>
      <c r="U369" s="2"/>
      <c r="V369" s="2"/>
      <c r="W369" s="2"/>
      <c r="X369" s="2"/>
      <c r="Y369" s="2"/>
      <c r="Z369" s="2"/>
    </row>
    <row r="370" spans="1:26" ht="15.75" hidden="1" customHeight="1" x14ac:dyDescent="0.25">
      <c r="A370" s="15"/>
      <c r="B370" s="20" t="s">
        <v>41</v>
      </c>
      <c r="C370" s="382"/>
      <c r="D370" s="381"/>
      <c r="E370" s="18"/>
      <c r="F370" s="382"/>
      <c r="G370" s="381"/>
      <c r="H370" s="15" t="s">
        <v>44</v>
      </c>
      <c r="I370" s="2"/>
      <c r="J370" s="17"/>
      <c r="K370" s="2"/>
      <c r="L370" s="2"/>
      <c r="M370" s="2"/>
      <c r="N370" s="2"/>
      <c r="O370" s="2"/>
      <c r="P370" s="2"/>
      <c r="Q370" s="2"/>
      <c r="R370" s="2"/>
      <c r="S370" s="2"/>
      <c r="T370" s="2"/>
      <c r="U370" s="2"/>
      <c r="V370" s="2"/>
      <c r="W370" s="2"/>
      <c r="X370" s="2"/>
      <c r="Y370" s="2"/>
      <c r="Z370" s="2"/>
    </row>
    <row r="371" spans="1:26" ht="15.75" hidden="1" customHeight="1" x14ac:dyDescent="0.25">
      <c r="A371" s="15"/>
      <c r="B371" s="18"/>
      <c r="C371" s="18"/>
      <c r="D371" s="18"/>
      <c r="E371" s="18"/>
      <c r="F371" s="18"/>
      <c r="G371" s="18"/>
      <c r="H371" s="15"/>
      <c r="I371" s="2"/>
      <c r="J371" s="17"/>
      <c r="K371" s="2"/>
      <c r="L371" s="2"/>
      <c r="M371" s="2"/>
      <c r="N371" s="2"/>
      <c r="O371" s="2"/>
      <c r="P371" s="2"/>
      <c r="Q371" s="2"/>
      <c r="R371" s="2"/>
      <c r="S371" s="2"/>
      <c r="T371" s="2"/>
      <c r="U371" s="2"/>
      <c r="V371" s="2"/>
      <c r="W371" s="2"/>
      <c r="X371" s="2"/>
      <c r="Y371" s="2"/>
      <c r="Z371" s="2"/>
    </row>
    <row r="372" spans="1:26" ht="15.75" hidden="1" customHeight="1" x14ac:dyDescent="0.25">
      <c r="A372" s="15"/>
      <c r="B372" s="20" t="s">
        <v>45</v>
      </c>
      <c r="C372" s="383"/>
      <c r="D372" s="380"/>
      <c r="E372" s="380"/>
      <c r="F372" s="380"/>
      <c r="G372" s="381"/>
      <c r="H372" s="15" t="s">
        <v>47</v>
      </c>
      <c r="I372" s="2"/>
      <c r="J372" s="17"/>
      <c r="K372" s="2"/>
      <c r="L372" s="2"/>
      <c r="M372" s="2"/>
      <c r="N372" s="2"/>
      <c r="O372" s="2"/>
      <c r="P372" s="2"/>
      <c r="Q372" s="2"/>
      <c r="R372" s="2"/>
      <c r="S372" s="2"/>
      <c r="T372" s="2"/>
      <c r="U372" s="2"/>
      <c r="V372" s="2"/>
      <c r="W372" s="2"/>
      <c r="X372" s="2"/>
      <c r="Y372" s="2"/>
      <c r="Z372" s="2"/>
    </row>
    <row r="373" spans="1:26" ht="15.75" hidden="1" customHeight="1" x14ac:dyDescent="0.25">
      <c r="A373" s="15"/>
      <c r="B373" s="20"/>
      <c r="C373" s="384"/>
      <c r="D373" s="375"/>
      <c r="E373" s="375"/>
      <c r="F373" s="375"/>
      <c r="G373" s="375"/>
      <c r="H373" s="15"/>
      <c r="I373" s="2"/>
      <c r="J373" s="17"/>
      <c r="K373" s="2"/>
      <c r="L373" s="2"/>
      <c r="M373" s="2"/>
      <c r="N373" s="2"/>
      <c r="O373" s="2"/>
      <c r="P373" s="2"/>
      <c r="Q373" s="2"/>
      <c r="R373" s="2"/>
      <c r="S373" s="2"/>
      <c r="T373" s="2"/>
      <c r="U373" s="2"/>
      <c r="V373" s="2"/>
      <c r="W373" s="2"/>
      <c r="X373" s="2"/>
      <c r="Y373" s="2"/>
      <c r="Z373" s="2"/>
    </row>
    <row r="374" spans="1:26" ht="15.75" hidden="1" customHeight="1" x14ac:dyDescent="0.25">
      <c r="A374" s="15"/>
      <c r="B374" s="17" t="s">
        <v>48</v>
      </c>
      <c r="C374" s="26"/>
      <c r="D374" s="17"/>
      <c r="E374" s="26"/>
      <c r="F374" s="17"/>
      <c r="G374" s="26"/>
      <c r="H374" s="27"/>
      <c r="I374" s="2"/>
      <c r="J374" s="17"/>
      <c r="K374" s="2"/>
      <c r="L374" s="2"/>
      <c r="M374" s="2"/>
      <c r="N374" s="2"/>
      <c r="O374" s="2"/>
      <c r="P374" s="2"/>
      <c r="Q374" s="2"/>
      <c r="R374" s="2"/>
      <c r="S374" s="2"/>
      <c r="T374" s="2"/>
      <c r="U374" s="2"/>
      <c r="V374" s="2"/>
      <c r="W374" s="2"/>
      <c r="X374" s="2"/>
      <c r="Y374" s="2"/>
      <c r="Z374" s="2"/>
    </row>
    <row r="375" spans="1:26" ht="15.75" hidden="1" customHeight="1" x14ac:dyDescent="0.25">
      <c r="A375" s="15"/>
      <c r="B375" s="18"/>
      <c r="C375" s="17"/>
      <c r="D375" s="17"/>
      <c r="E375" s="17"/>
      <c r="F375" s="17"/>
      <c r="G375" s="17"/>
      <c r="H375" s="15"/>
      <c r="I375" s="2"/>
      <c r="J375" s="17"/>
      <c r="K375" s="2"/>
      <c r="L375" s="2"/>
      <c r="M375" s="2"/>
      <c r="N375" s="2"/>
      <c r="O375" s="2"/>
      <c r="P375" s="2"/>
      <c r="Q375" s="2"/>
      <c r="R375" s="2"/>
      <c r="S375" s="2"/>
      <c r="T375" s="2"/>
      <c r="U375" s="2"/>
      <c r="V375" s="2"/>
      <c r="W375" s="2"/>
      <c r="X375" s="2"/>
      <c r="Y375" s="2"/>
      <c r="Z375" s="2"/>
    </row>
    <row r="376" spans="1:26" ht="15.75" hidden="1" customHeight="1" x14ac:dyDescent="0.25">
      <c r="A376" s="15"/>
      <c r="B376" s="17" t="s">
        <v>52</v>
      </c>
      <c r="C376" s="26"/>
      <c r="D376" s="17"/>
      <c r="E376" s="26"/>
      <c r="F376" s="17"/>
      <c r="G376" s="26"/>
      <c r="H376" s="15"/>
      <c r="I376" s="2"/>
      <c r="J376" s="17"/>
      <c r="K376" s="2"/>
      <c r="L376" s="2"/>
      <c r="M376" s="2"/>
      <c r="N376" s="2"/>
      <c r="O376" s="2"/>
      <c r="P376" s="2"/>
      <c r="Q376" s="2"/>
      <c r="R376" s="2"/>
      <c r="S376" s="2"/>
      <c r="T376" s="2"/>
      <c r="U376" s="2"/>
      <c r="V376" s="2"/>
      <c r="W376" s="2"/>
      <c r="X376" s="2"/>
      <c r="Y376" s="2"/>
      <c r="Z376" s="2"/>
    </row>
    <row r="377" spans="1:26" ht="15.75" hidden="1" customHeight="1" x14ac:dyDescent="0.25">
      <c r="A377" s="15"/>
      <c r="B377" s="18"/>
      <c r="C377" s="23"/>
      <c r="D377" s="23"/>
      <c r="E377" s="23"/>
      <c r="F377" s="23"/>
      <c r="G377" s="23"/>
      <c r="H377" s="15"/>
      <c r="I377" s="2"/>
      <c r="J377" s="17"/>
      <c r="K377" s="2"/>
      <c r="L377" s="2"/>
      <c r="M377" s="2"/>
      <c r="N377" s="2"/>
      <c r="O377" s="2"/>
      <c r="P377" s="2"/>
      <c r="Q377" s="2"/>
      <c r="R377" s="2"/>
      <c r="S377" s="2"/>
      <c r="T377" s="2"/>
      <c r="U377" s="2"/>
      <c r="V377" s="2"/>
      <c r="W377" s="2"/>
      <c r="X377" s="2"/>
      <c r="Y377" s="2"/>
      <c r="Z377" s="2"/>
    </row>
    <row r="378" spans="1:26" ht="15.75" hidden="1" customHeight="1" x14ac:dyDescent="0.25">
      <c r="A378" s="15"/>
      <c r="B378" s="376" t="s">
        <v>55</v>
      </c>
      <c r="C378" s="356"/>
      <c r="D378" s="356"/>
      <c r="E378" s="356"/>
      <c r="F378" s="356"/>
      <c r="G378" s="357"/>
      <c r="H378" s="15"/>
      <c r="I378" s="35" t="s">
        <v>56</v>
      </c>
      <c r="J378" s="17"/>
      <c r="K378" s="2"/>
      <c r="L378" s="2"/>
      <c r="M378" s="2"/>
      <c r="N378" s="2"/>
      <c r="O378" s="2"/>
      <c r="P378" s="2"/>
      <c r="Q378" s="2"/>
      <c r="R378" s="2"/>
      <c r="S378" s="2"/>
      <c r="T378" s="2"/>
      <c r="U378" s="2"/>
      <c r="V378" s="2"/>
      <c r="W378" s="2"/>
      <c r="X378" s="2"/>
      <c r="Y378" s="2"/>
      <c r="Z378" s="2"/>
    </row>
    <row r="379" spans="1:26" ht="15.75" hidden="1" customHeight="1" x14ac:dyDescent="0.25">
      <c r="A379" s="15"/>
      <c r="B379" s="377" t="str">
        <f>IF(OR(C368="",C370="",F370="",C372=""),"",CONCATENATE($E$1," ",C368," ",$E$2," *",C370," *",F370,", ",$E$4," ",$C372))</f>
        <v/>
      </c>
      <c r="C379" s="375"/>
      <c r="D379" s="375"/>
      <c r="E379" s="375"/>
      <c r="F379" s="375"/>
      <c r="G379" s="375"/>
      <c r="H379" s="15"/>
      <c r="I379" s="31" t="s">
        <v>58</v>
      </c>
      <c r="J379" s="32" t="s">
        <v>59</v>
      </c>
      <c r="K379" s="2"/>
      <c r="L379" s="2"/>
      <c r="M379" s="2"/>
      <c r="N379" s="2"/>
      <c r="O379" s="2"/>
      <c r="P379" s="2"/>
      <c r="Q379" s="2"/>
      <c r="R379" s="2"/>
      <c r="S379" s="2"/>
      <c r="T379" s="2"/>
      <c r="U379" s="2"/>
      <c r="V379" s="2"/>
      <c r="W379" s="2"/>
      <c r="X379" s="2"/>
      <c r="Y379" s="2"/>
      <c r="Z379" s="2"/>
    </row>
    <row r="380" spans="1:26" ht="15.75" hidden="1" customHeight="1" x14ac:dyDescent="0.25">
      <c r="A380" s="15"/>
      <c r="B380" s="18"/>
      <c r="C380" s="2"/>
      <c r="D380" s="2"/>
      <c r="E380" s="2"/>
      <c r="F380" s="2"/>
      <c r="G380" s="2"/>
      <c r="H380" s="15"/>
      <c r="I380" s="33"/>
      <c r="J380" s="34"/>
      <c r="K380" s="2"/>
      <c r="L380" s="2"/>
      <c r="M380" s="2"/>
      <c r="N380" s="2"/>
      <c r="O380" s="2"/>
      <c r="P380" s="2"/>
      <c r="Q380" s="2"/>
      <c r="R380" s="2"/>
      <c r="S380" s="2"/>
      <c r="T380" s="2"/>
      <c r="U380" s="2"/>
      <c r="V380" s="2"/>
      <c r="W380" s="2"/>
      <c r="X380" s="2"/>
      <c r="Y380" s="2"/>
      <c r="Z380" s="2"/>
    </row>
    <row r="381" spans="1:26" ht="15.75" hidden="1" customHeight="1" x14ac:dyDescent="0.25">
      <c r="A381" s="15"/>
      <c r="B381" s="18"/>
      <c r="C381" s="2"/>
      <c r="D381" s="2"/>
      <c r="E381" s="2"/>
      <c r="F381" s="2"/>
      <c r="G381" s="2"/>
      <c r="H381" s="15"/>
      <c r="I381" s="2"/>
      <c r="J381" s="17"/>
      <c r="K381" s="2"/>
      <c r="L381" s="2"/>
      <c r="M381" s="2"/>
      <c r="N381" s="2"/>
      <c r="O381" s="2"/>
      <c r="P381" s="2"/>
      <c r="Q381" s="2"/>
      <c r="R381" s="2"/>
      <c r="S381" s="2"/>
      <c r="T381" s="2"/>
      <c r="U381" s="2"/>
      <c r="V381" s="2"/>
      <c r="W381" s="2"/>
      <c r="X381" s="2"/>
      <c r="Y381" s="2"/>
      <c r="Z381" s="2"/>
    </row>
    <row r="382" spans="1:26" ht="15.75" hidden="1" customHeight="1" x14ac:dyDescent="0.25">
      <c r="A382" s="15"/>
      <c r="B382" s="378" t="s">
        <v>93</v>
      </c>
      <c r="C382" s="356"/>
      <c r="D382" s="356"/>
      <c r="E382" s="356"/>
      <c r="F382" s="356"/>
      <c r="G382" s="357"/>
      <c r="H382" s="15"/>
      <c r="I382" s="2"/>
      <c r="J382" s="17"/>
      <c r="K382" s="2"/>
      <c r="L382" s="2"/>
      <c r="M382" s="2"/>
      <c r="N382" s="2"/>
      <c r="O382" s="2"/>
      <c r="P382" s="2"/>
      <c r="Q382" s="2"/>
      <c r="R382" s="2"/>
      <c r="S382" s="2"/>
      <c r="T382" s="2"/>
      <c r="U382" s="2"/>
      <c r="V382" s="2"/>
      <c r="W382" s="2"/>
      <c r="X382" s="2"/>
      <c r="Y382" s="2"/>
      <c r="Z382" s="2"/>
    </row>
    <row r="383" spans="1:26" ht="15.75" hidden="1" customHeight="1" x14ac:dyDescent="0.25">
      <c r="A383" s="15"/>
      <c r="B383" s="374" t="s">
        <v>35</v>
      </c>
      <c r="C383" s="375"/>
      <c r="D383" s="375"/>
      <c r="E383" s="375"/>
      <c r="F383" s="375"/>
      <c r="G383" s="375"/>
      <c r="H383" s="15"/>
      <c r="I383" s="2"/>
      <c r="J383" s="17"/>
      <c r="K383" s="2"/>
      <c r="L383" s="2"/>
      <c r="M383" s="2"/>
      <c r="N383" s="2"/>
      <c r="O383" s="2"/>
      <c r="P383" s="2"/>
      <c r="Q383" s="2"/>
      <c r="R383" s="2"/>
      <c r="S383" s="2"/>
      <c r="T383" s="2"/>
      <c r="U383" s="2"/>
      <c r="V383" s="2"/>
      <c r="W383" s="2"/>
      <c r="X383" s="2"/>
      <c r="Y383" s="2"/>
      <c r="Z383" s="2"/>
    </row>
    <row r="384" spans="1:26" ht="15.75" hidden="1" customHeight="1" x14ac:dyDescent="0.25">
      <c r="A384" s="15"/>
      <c r="B384" s="18"/>
      <c r="C384" s="19" t="s">
        <v>36</v>
      </c>
      <c r="D384" s="2"/>
      <c r="E384" s="2"/>
      <c r="F384" s="2"/>
      <c r="G384" s="2"/>
      <c r="H384" s="15"/>
      <c r="I384" s="2"/>
      <c r="J384" s="17"/>
      <c r="K384" s="2"/>
      <c r="L384" s="2"/>
      <c r="M384" s="2"/>
      <c r="N384" s="2"/>
      <c r="O384" s="2"/>
      <c r="P384" s="2"/>
      <c r="Q384" s="2"/>
      <c r="R384" s="2"/>
      <c r="S384" s="2"/>
      <c r="T384" s="2"/>
      <c r="U384" s="2"/>
      <c r="V384" s="2"/>
      <c r="W384" s="2"/>
      <c r="X384" s="2"/>
      <c r="Y384" s="2"/>
      <c r="Z384" s="2"/>
    </row>
    <row r="385" spans="1:26" ht="15.75" hidden="1" customHeight="1" x14ac:dyDescent="0.25">
      <c r="A385" s="15"/>
      <c r="B385" s="20" t="s">
        <v>37</v>
      </c>
      <c r="C385" s="379"/>
      <c r="D385" s="380"/>
      <c r="E385" s="380"/>
      <c r="F385" s="380"/>
      <c r="G385" s="381"/>
      <c r="H385" s="15" t="s">
        <v>39</v>
      </c>
      <c r="I385" s="2"/>
      <c r="J385" s="17"/>
      <c r="K385" s="2"/>
      <c r="L385" s="2"/>
      <c r="M385" s="2"/>
      <c r="N385" s="2"/>
      <c r="O385" s="2"/>
      <c r="P385" s="2"/>
      <c r="Q385" s="2"/>
      <c r="R385" s="2"/>
      <c r="S385" s="2"/>
      <c r="T385" s="2"/>
      <c r="U385" s="2"/>
      <c r="V385" s="2"/>
      <c r="W385" s="2"/>
      <c r="X385" s="2"/>
      <c r="Y385" s="2"/>
      <c r="Z385" s="2"/>
    </row>
    <row r="386" spans="1:26" ht="15.75" hidden="1" customHeight="1" x14ac:dyDescent="0.25">
      <c r="A386" s="15"/>
      <c r="B386" s="18"/>
      <c r="C386" s="18"/>
      <c r="D386" s="18"/>
      <c r="E386" s="18"/>
      <c r="F386" s="18"/>
      <c r="G386" s="21" t="s">
        <v>40</v>
      </c>
      <c r="H386" s="15"/>
      <c r="I386" s="2"/>
      <c r="J386" s="17"/>
      <c r="K386" s="2"/>
      <c r="L386" s="2"/>
      <c r="M386" s="2"/>
      <c r="N386" s="2"/>
      <c r="O386" s="2"/>
      <c r="P386" s="2"/>
      <c r="Q386" s="2"/>
      <c r="R386" s="2"/>
      <c r="S386" s="2"/>
      <c r="T386" s="2"/>
      <c r="U386" s="2"/>
      <c r="V386" s="2"/>
      <c r="W386" s="2"/>
      <c r="X386" s="2"/>
      <c r="Y386" s="2"/>
      <c r="Z386" s="2"/>
    </row>
    <row r="387" spans="1:26" ht="15.75" hidden="1" customHeight="1" x14ac:dyDescent="0.25">
      <c r="A387" s="15"/>
      <c r="B387" s="20" t="s">
        <v>41</v>
      </c>
      <c r="C387" s="382"/>
      <c r="D387" s="381"/>
      <c r="E387" s="18"/>
      <c r="F387" s="382"/>
      <c r="G387" s="381"/>
      <c r="H387" s="15" t="s">
        <v>44</v>
      </c>
      <c r="I387" s="2"/>
      <c r="J387" s="17"/>
      <c r="K387" s="2"/>
      <c r="L387" s="2"/>
      <c r="M387" s="2"/>
      <c r="N387" s="2"/>
      <c r="O387" s="2"/>
      <c r="P387" s="2"/>
      <c r="Q387" s="2"/>
      <c r="R387" s="2"/>
      <c r="S387" s="2"/>
      <c r="T387" s="2"/>
      <c r="U387" s="2"/>
      <c r="V387" s="2"/>
      <c r="W387" s="2"/>
      <c r="X387" s="2"/>
      <c r="Y387" s="2"/>
      <c r="Z387" s="2"/>
    </row>
    <row r="388" spans="1:26" ht="15.75" hidden="1" customHeight="1" x14ac:dyDescent="0.25">
      <c r="A388" s="15"/>
      <c r="B388" s="18"/>
      <c r="C388" s="18"/>
      <c r="D388" s="18"/>
      <c r="E388" s="18"/>
      <c r="F388" s="18"/>
      <c r="G388" s="18"/>
      <c r="H388" s="15"/>
      <c r="I388" s="2"/>
      <c r="J388" s="17"/>
      <c r="K388" s="2"/>
      <c r="L388" s="2"/>
      <c r="M388" s="2"/>
      <c r="N388" s="2"/>
      <c r="O388" s="2"/>
      <c r="P388" s="2"/>
      <c r="Q388" s="2"/>
      <c r="R388" s="2"/>
      <c r="S388" s="2"/>
      <c r="T388" s="2"/>
      <c r="U388" s="2"/>
      <c r="V388" s="2"/>
      <c r="W388" s="2"/>
      <c r="X388" s="2"/>
      <c r="Y388" s="2"/>
      <c r="Z388" s="2"/>
    </row>
    <row r="389" spans="1:26" ht="15.75" hidden="1" customHeight="1" x14ac:dyDescent="0.25">
      <c r="A389" s="15"/>
      <c r="B389" s="20" t="s">
        <v>45</v>
      </c>
      <c r="C389" s="383"/>
      <c r="D389" s="380"/>
      <c r="E389" s="380"/>
      <c r="F389" s="380"/>
      <c r="G389" s="381"/>
      <c r="H389" s="15" t="s">
        <v>47</v>
      </c>
      <c r="I389" s="2"/>
      <c r="J389" s="17"/>
      <c r="K389" s="2"/>
      <c r="L389" s="2"/>
      <c r="M389" s="2"/>
      <c r="N389" s="2"/>
      <c r="O389" s="2"/>
      <c r="P389" s="2"/>
      <c r="Q389" s="2"/>
      <c r="R389" s="2"/>
      <c r="S389" s="2"/>
      <c r="T389" s="2"/>
      <c r="U389" s="2"/>
      <c r="V389" s="2"/>
      <c r="W389" s="2"/>
      <c r="X389" s="2"/>
      <c r="Y389" s="2"/>
      <c r="Z389" s="2"/>
    </row>
    <row r="390" spans="1:26" ht="15.75" hidden="1" customHeight="1" x14ac:dyDescent="0.25">
      <c r="A390" s="15"/>
      <c r="B390" s="20"/>
      <c r="C390" s="384"/>
      <c r="D390" s="375"/>
      <c r="E390" s="375"/>
      <c r="F390" s="375"/>
      <c r="G390" s="375"/>
      <c r="H390" s="15"/>
      <c r="I390" s="2"/>
      <c r="J390" s="17"/>
      <c r="K390" s="2"/>
      <c r="L390" s="2"/>
      <c r="M390" s="2"/>
      <c r="N390" s="2"/>
      <c r="O390" s="2"/>
      <c r="P390" s="2"/>
      <c r="Q390" s="2"/>
      <c r="R390" s="2"/>
      <c r="S390" s="2"/>
      <c r="T390" s="2"/>
      <c r="U390" s="2"/>
      <c r="V390" s="2"/>
      <c r="W390" s="2"/>
      <c r="X390" s="2"/>
      <c r="Y390" s="2"/>
      <c r="Z390" s="2"/>
    </row>
    <row r="391" spans="1:26" ht="15.75" hidden="1" customHeight="1" x14ac:dyDescent="0.25">
      <c r="A391" s="15"/>
      <c r="B391" s="17" t="s">
        <v>48</v>
      </c>
      <c r="C391" s="26"/>
      <c r="D391" s="17"/>
      <c r="E391" s="26"/>
      <c r="F391" s="17"/>
      <c r="G391" s="26"/>
      <c r="H391" s="27"/>
      <c r="I391" s="2"/>
      <c r="J391" s="17"/>
      <c r="K391" s="2"/>
      <c r="L391" s="2"/>
      <c r="M391" s="2"/>
      <c r="N391" s="2"/>
      <c r="O391" s="2"/>
      <c r="P391" s="2"/>
      <c r="Q391" s="2"/>
      <c r="R391" s="2"/>
      <c r="S391" s="2"/>
      <c r="T391" s="2"/>
      <c r="U391" s="2"/>
      <c r="V391" s="2"/>
      <c r="W391" s="2"/>
      <c r="X391" s="2"/>
      <c r="Y391" s="2"/>
      <c r="Z391" s="2"/>
    </row>
    <row r="392" spans="1:26" ht="15.75" hidden="1" customHeight="1" x14ac:dyDescent="0.25">
      <c r="A392" s="15"/>
      <c r="B392" s="18"/>
      <c r="C392" s="17"/>
      <c r="D392" s="17"/>
      <c r="E392" s="17"/>
      <c r="F392" s="17"/>
      <c r="G392" s="17"/>
      <c r="H392" s="15"/>
      <c r="I392" s="2"/>
      <c r="J392" s="17"/>
      <c r="K392" s="2"/>
      <c r="L392" s="2"/>
      <c r="M392" s="2"/>
      <c r="N392" s="2"/>
      <c r="O392" s="2"/>
      <c r="P392" s="2"/>
      <c r="Q392" s="2"/>
      <c r="R392" s="2"/>
      <c r="S392" s="2"/>
      <c r="T392" s="2"/>
      <c r="U392" s="2"/>
      <c r="V392" s="2"/>
      <c r="W392" s="2"/>
      <c r="X392" s="2"/>
      <c r="Y392" s="2"/>
      <c r="Z392" s="2"/>
    </row>
    <row r="393" spans="1:26" ht="15.75" hidden="1" customHeight="1" x14ac:dyDescent="0.25">
      <c r="A393" s="15"/>
      <c r="B393" s="17" t="s">
        <v>52</v>
      </c>
      <c r="C393" s="26"/>
      <c r="D393" s="17"/>
      <c r="E393" s="26"/>
      <c r="F393" s="17"/>
      <c r="G393" s="26"/>
      <c r="H393" s="15"/>
      <c r="I393" s="2"/>
      <c r="J393" s="17"/>
      <c r="K393" s="2"/>
      <c r="L393" s="2"/>
      <c r="M393" s="2"/>
      <c r="N393" s="2"/>
      <c r="O393" s="2"/>
      <c r="P393" s="2"/>
      <c r="Q393" s="2"/>
      <c r="R393" s="2"/>
      <c r="S393" s="2"/>
      <c r="T393" s="2"/>
      <c r="U393" s="2"/>
      <c r="V393" s="2"/>
      <c r="W393" s="2"/>
      <c r="X393" s="2"/>
      <c r="Y393" s="2"/>
      <c r="Z393" s="2"/>
    </row>
    <row r="394" spans="1:26" ht="15.75" hidden="1" customHeight="1" x14ac:dyDescent="0.25">
      <c r="A394" s="15"/>
      <c r="B394" s="18"/>
      <c r="C394" s="23"/>
      <c r="D394" s="23"/>
      <c r="E394" s="23"/>
      <c r="F394" s="23"/>
      <c r="G394" s="23"/>
      <c r="H394" s="15"/>
      <c r="I394" s="2"/>
      <c r="J394" s="17"/>
      <c r="K394" s="2"/>
      <c r="L394" s="2"/>
      <c r="M394" s="2"/>
      <c r="N394" s="2"/>
      <c r="O394" s="2"/>
      <c r="P394" s="2"/>
      <c r="Q394" s="2"/>
      <c r="R394" s="2"/>
      <c r="S394" s="2"/>
      <c r="T394" s="2"/>
      <c r="U394" s="2"/>
      <c r="V394" s="2"/>
      <c r="W394" s="2"/>
      <c r="X394" s="2"/>
      <c r="Y394" s="2"/>
      <c r="Z394" s="2"/>
    </row>
    <row r="395" spans="1:26" ht="15.75" hidden="1" customHeight="1" x14ac:dyDescent="0.25">
      <c r="A395" s="15"/>
      <c r="B395" s="376" t="s">
        <v>55</v>
      </c>
      <c r="C395" s="356"/>
      <c r="D395" s="356"/>
      <c r="E395" s="356"/>
      <c r="F395" s="356"/>
      <c r="G395" s="357"/>
      <c r="H395" s="15"/>
      <c r="I395" s="35" t="s">
        <v>56</v>
      </c>
      <c r="J395" s="17"/>
      <c r="K395" s="2"/>
      <c r="L395" s="2"/>
      <c r="M395" s="2"/>
      <c r="N395" s="2"/>
      <c r="O395" s="2"/>
      <c r="P395" s="2"/>
      <c r="Q395" s="2"/>
      <c r="R395" s="2"/>
      <c r="S395" s="2"/>
      <c r="T395" s="2"/>
      <c r="U395" s="2"/>
      <c r="V395" s="2"/>
      <c r="W395" s="2"/>
      <c r="X395" s="2"/>
      <c r="Y395" s="2"/>
      <c r="Z395" s="2"/>
    </row>
    <row r="396" spans="1:26" ht="15.75" hidden="1" customHeight="1" x14ac:dyDescent="0.25">
      <c r="A396" s="15"/>
      <c r="B396" s="377" t="str">
        <f>IF(OR(C385="",C387="",F387="",C389=""),"",CONCATENATE($E$1," ",C385," ",$E$2," *",C387," *",F387,", ",$E$4," ",$C389))</f>
        <v/>
      </c>
      <c r="C396" s="375"/>
      <c r="D396" s="375"/>
      <c r="E396" s="375"/>
      <c r="F396" s="375"/>
      <c r="G396" s="375"/>
      <c r="H396" s="15"/>
      <c r="I396" s="31" t="s">
        <v>58</v>
      </c>
      <c r="J396" s="32" t="s">
        <v>59</v>
      </c>
      <c r="K396" s="2"/>
      <c r="L396" s="2"/>
      <c r="M396" s="2"/>
      <c r="N396" s="2"/>
      <c r="O396" s="2"/>
      <c r="P396" s="2"/>
      <c r="Q396" s="2"/>
      <c r="R396" s="2"/>
      <c r="S396" s="2"/>
      <c r="T396" s="2"/>
      <c r="U396" s="2"/>
      <c r="V396" s="2"/>
      <c r="W396" s="2"/>
      <c r="X396" s="2"/>
      <c r="Y396" s="2"/>
      <c r="Z396" s="2"/>
    </row>
    <row r="397" spans="1:26" ht="15.75" hidden="1" customHeight="1" x14ac:dyDescent="0.25">
      <c r="A397" s="15"/>
      <c r="B397" s="18"/>
      <c r="C397" s="2"/>
      <c r="D397" s="2"/>
      <c r="E397" s="2"/>
      <c r="F397" s="2"/>
      <c r="G397" s="2"/>
      <c r="H397" s="15"/>
      <c r="I397" s="33"/>
      <c r="J397" s="34"/>
      <c r="K397" s="2"/>
      <c r="L397" s="2"/>
      <c r="M397" s="2"/>
      <c r="N397" s="2"/>
      <c r="O397" s="2"/>
      <c r="P397" s="2"/>
      <c r="Q397" s="2"/>
      <c r="R397" s="2"/>
      <c r="S397" s="2"/>
      <c r="T397" s="2"/>
      <c r="U397" s="2"/>
      <c r="V397" s="2"/>
      <c r="W397" s="2"/>
      <c r="X397" s="2"/>
      <c r="Y397" s="2"/>
      <c r="Z397" s="2"/>
    </row>
    <row r="398" spans="1:26" ht="15.75" hidden="1" customHeight="1" x14ac:dyDescent="0.25">
      <c r="A398" s="15"/>
      <c r="B398" s="18"/>
      <c r="C398" s="2"/>
      <c r="D398" s="2"/>
      <c r="E398" s="2"/>
      <c r="F398" s="2"/>
      <c r="G398" s="2"/>
      <c r="H398" s="15"/>
      <c r="I398" s="2"/>
      <c r="J398" s="17"/>
      <c r="K398" s="2"/>
      <c r="L398" s="2"/>
      <c r="M398" s="2"/>
      <c r="N398" s="2"/>
      <c r="O398" s="2"/>
      <c r="P398" s="2"/>
      <c r="Q398" s="2"/>
      <c r="R398" s="2"/>
      <c r="S398" s="2"/>
      <c r="T398" s="2"/>
      <c r="U398" s="2"/>
      <c r="V398" s="2"/>
      <c r="W398" s="2"/>
      <c r="X398" s="2"/>
      <c r="Y398" s="2"/>
      <c r="Z398" s="2"/>
    </row>
    <row r="399" spans="1:26" ht="15.75" hidden="1" customHeight="1" x14ac:dyDescent="0.25">
      <c r="A399" s="15"/>
      <c r="B399" s="378" t="s">
        <v>94</v>
      </c>
      <c r="C399" s="356"/>
      <c r="D399" s="356"/>
      <c r="E399" s="356"/>
      <c r="F399" s="356"/>
      <c r="G399" s="357"/>
      <c r="H399" s="15"/>
      <c r="I399" s="2"/>
      <c r="J399" s="17"/>
      <c r="K399" s="2"/>
      <c r="L399" s="2"/>
      <c r="M399" s="2"/>
      <c r="N399" s="2"/>
      <c r="O399" s="2"/>
      <c r="P399" s="2"/>
      <c r="Q399" s="2"/>
      <c r="R399" s="2"/>
      <c r="S399" s="2"/>
      <c r="T399" s="2"/>
      <c r="U399" s="2"/>
      <c r="V399" s="2"/>
      <c r="W399" s="2"/>
      <c r="X399" s="2"/>
      <c r="Y399" s="2"/>
      <c r="Z399" s="2"/>
    </row>
    <row r="400" spans="1:26" ht="15.75" hidden="1" customHeight="1" x14ac:dyDescent="0.25">
      <c r="A400" s="15"/>
      <c r="B400" s="374" t="s">
        <v>35</v>
      </c>
      <c r="C400" s="375"/>
      <c r="D400" s="375"/>
      <c r="E400" s="375"/>
      <c r="F400" s="375"/>
      <c r="G400" s="375"/>
      <c r="H400" s="15"/>
      <c r="I400" s="2"/>
      <c r="J400" s="17"/>
      <c r="K400" s="2"/>
      <c r="L400" s="2"/>
      <c r="M400" s="2"/>
      <c r="N400" s="2"/>
      <c r="O400" s="2"/>
      <c r="P400" s="2"/>
      <c r="Q400" s="2"/>
      <c r="R400" s="2"/>
      <c r="S400" s="2"/>
      <c r="T400" s="2"/>
      <c r="U400" s="2"/>
      <c r="V400" s="2"/>
      <c r="W400" s="2"/>
      <c r="X400" s="2"/>
      <c r="Y400" s="2"/>
      <c r="Z400" s="2"/>
    </row>
    <row r="401" spans="1:26" ht="15.75" hidden="1" customHeight="1" x14ac:dyDescent="0.25">
      <c r="A401" s="15"/>
      <c r="B401" s="18"/>
      <c r="C401" s="19" t="s">
        <v>36</v>
      </c>
      <c r="D401" s="2"/>
      <c r="E401" s="2"/>
      <c r="F401" s="2"/>
      <c r="G401" s="2"/>
      <c r="H401" s="15"/>
      <c r="I401" s="2"/>
      <c r="J401" s="17"/>
      <c r="K401" s="2"/>
      <c r="L401" s="2"/>
      <c r="M401" s="2"/>
      <c r="N401" s="2"/>
      <c r="O401" s="2"/>
      <c r="P401" s="2"/>
      <c r="Q401" s="2"/>
      <c r="R401" s="2"/>
      <c r="S401" s="2"/>
      <c r="T401" s="2"/>
      <c r="U401" s="2"/>
      <c r="V401" s="2"/>
      <c r="W401" s="2"/>
      <c r="X401" s="2"/>
      <c r="Y401" s="2"/>
      <c r="Z401" s="2"/>
    </row>
    <row r="402" spans="1:26" ht="15.75" hidden="1" customHeight="1" x14ac:dyDescent="0.25">
      <c r="A402" s="15"/>
      <c r="B402" s="20" t="s">
        <v>37</v>
      </c>
      <c r="C402" s="379"/>
      <c r="D402" s="380"/>
      <c r="E402" s="380"/>
      <c r="F402" s="380"/>
      <c r="G402" s="381"/>
      <c r="H402" s="15" t="s">
        <v>39</v>
      </c>
      <c r="I402" s="2"/>
      <c r="J402" s="17"/>
      <c r="K402" s="2"/>
      <c r="L402" s="2"/>
      <c r="M402" s="2"/>
      <c r="N402" s="2"/>
      <c r="O402" s="2"/>
      <c r="P402" s="2"/>
      <c r="Q402" s="2"/>
      <c r="R402" s="2"/>
      <c r="S402" s="2"/>
      <c r="T402" s="2"/>
      <c r="U402" s="2"/>
      <c r="V402" s="2"/>
      <c r="W402" s="2"/>
      <c r="X402" s="2"/>
      <c r="Y402" s="2"/>
      <c r="Z402" s="2"/>
    </row>
    <row r="403" spans="1:26" ht="15.75" hidden="1" customHeight="1" x14ac:dyDescent="0.25">
      <c r="A403" s="15"/>
      <c r="B403" s="18"/>
      <c r="C403" s="18"/>
      <c r="D403" s="18"/>
      <c r="E403" s="18"/>
      <c r="F403" s="18"/>
      <c r="G403" s="21" t="s">
        <v>40</v>
      </c>
      <c r="H403" s="15"/>
      <c r="I403" s="2"/>
      <c r="J403" s="17"/>
      <c r="K403" s="2"/>
      <c r="L403" s="2"/>
      <c r="M403" s="2"/>
      <c r="N403" s="2"/>
      <c r="O403" s="2"/>
      <c r="P403" s="2"/>
      <c r="Q403" s="2"/>
      <c r="R403" s="2"/>
      <c r="S403" s="2"/>
      <c r="T403" s="2"/>
      <c r="U403" s="2"/>
      <c r="V403" s="2"/>
      <c r="W403" s="2"/>
      <c r="X403" s="2"/>
      <c r="Y403" s="2"/>
      <c r="Z403" s="2"/>
    </row>
    <row r="404" spans="1:26" ht="15.75" hidden="1" customHeight="1" x14ac:dyDescent="0.25">
      <c r="A404" s="15"/>
      <c r="B404" s="20" t="s">
        <v>41</v>
      </c>
      <c r="C404" s="382"/>
      <c r="D404" s="381"/>
      <c r="E404" s="18"/>
      <c r="F404" s="382"/>
      <c r="G404" s="381"/>
      <c r="H404" s="15" t="s">
        <v>44</v>
      </c>
      <c r="I404" s="2"/>
      <c r="J404" s="17"/>
      <c r="K404" s="2"/>
      <c r="L404" s="2"/>
      <c r="M404" s="2"/>
      <c r="N404" s="2"/>
      <c r="O404" s="2"/>
      <c r="P404" s="2"/>
      <c r="Q404" s="2"/>
      <c r="R404" s="2"/>
      <c r="S404" s="2"/>
      <c r="T404" s="2"/>
      <c r="U404" s="2"/>
      <c r="V404" s="2"/>
      <c r="W404" s="2"/>
      <c r="X404" s="2"/>
      <c r="Y404" s="2"/>
      <c r="Z404" s="2"/>
    </row>
    <row r="405" spans="1:26" ht="15.75" hidden="1" customHeight="1" x14ac:dyDescent="0.25">
      <c r="A405" s="15"/>
      <c r="B405" s="18"/>
      <c r="C405" s="18"/>
      <c r="D405" s="18"/>
      <c r="E405" s="18"/>
      <c r="F405" s="18"/>
      <c r="G405" s="18"/>
      <c r="H405" s="15"/>
      <c r="I405" s="2"/>
      <c r="J405" s="17"/>
      <c r="K405" s="2"/>
      <c r="L405" s="2"/>
      <c r="M405" s="2"/>
      <c r="N405" s="2"/>
      <c r="O405" s="2"/>
      <c r="P405" s="2"/>
      <c r="Q405" s="2"/>
      <c r="R405" s="2"/>
      <c r="S405" s="2"/>
      <c r="T405" s="2"/>
      <c r="U405" s="2"/>
      <c r="V405" s="2"/>
      <c r="W405" s="2"/>
      <c r="X405" s="2"/>
      <c r="Y405" s="2"/>
      <c r="Z405" s="2"/>
    </row>
    <row r="406" spans="1:26" ht="15.75" hidden="1" customHeight="1" x14ac:dyDescent="0.25">
      <c r="A406" s="15"/>
      <c r="B406" s="20" t="s">
        <v>45</v>
      </c>
      <c r="C406" s="383"/>
      <c r="D406" s="380"/>
      <c r="E406" s="380"/>
      <c r="F406" s="380"/>
      <c r="G406" s="381"/>
      <c r="H406" s="15" t="s">
        <v>47</v>
      </c>
      <c r="I406" s="2"/>
      <c r="J406" s="17"/>
      <c r="K406" s="2"/>
      <c r="L406" s="2"/>
      <c r="M406" s="2"/>
      <c r="N406" s="2"/>
      <c r="O406" s="2"/>
      <c r="P406" s="2"/>
      <c r="Q406" s="2"/>
      <c r="R406" s="2"/>
      <c r="S406" s="2"/>
      <c r="T406" s="2"/>
      <c r="U406" s="2"/>
      <c r="V406" s="2"/>
      <c r="W406" s="2"/>
      <c r="X406" s="2"/>
      <c r="Y406" s="2"/>
      <c r="Z406" s="2"/>
    </row>
    <row r="407" spans="1:26" ht="15.75" hidden="1" customHeight="1" x14ac:dyDescent="0.25">
      <c r="A407" s="15"/>
      <c r="B407" s="20"/>
      <c r="C407" s="384"/>
      <c r="D407" s="375"/>
      <c r="E407" s="375"/>
      <c r="F407" s="375"/>
      <c r="G407" s="375"/>
      <c r="H407" s="15"/>
      <c r="I407" s="2"/>
      <c r="J407" s="17"/>
      <c r="K407" s="2"/>
      <c r="L407" s="2"/>
      <c r="M407" s="2"/>
      <c r="N407" s="2"/>
      <c r="O407" s="2"/>
      <c r="P407" s="2"/>
      <c r="Q407" s="2"/>
      <c r="R407" s="2"/>
      <c r="S407" s="2"/>
      <c r="T407" s="2"/>
      <c r="U407" s="2"/>
      <c r="V407" s="2"/>
      <c r="W407" s="2"/>
      <c r="X407" s="2"/>
      <c r="Y407" s="2"/>
      <c r="Z407" s="2"/>
    </row>
    <row r="408" spans="1:26" ht="15.75" hidden="1" customHeight="1" x14ac:dyDescent="0.25">
      <c r="A408" s="15"/>
      <c r="B408" s="17" t="s">
        <v>48</v>
      </c>
      <c r="C408" s="26"/>
      <c r="D408" s="17"/>
      <c r="E408" s="26"/>
      <c r="F408" s="17"/>
      <c r="G408" s="26"/>
      <c r="H408" s="27"/>
      <c r="I408" s="2"/>
      <c r="J408" s="17"/>
      <c r="K408" s="2"/>
      <c r="L408" s="2"/>
      <c r="M408" s="2"/>
      <c r="N408" s="2"/>
      <c r="O408" s="2"/>
      <c r="P408" s="2"/>
      <c r="Q408" s="2"/>
      <c r="R408" s="2"/>
      <c r="S408" s="2"/>
      <c r="T408" s="2"/>
      <c r="U408" s="2"/>
      <c r="V408" s="2"/>
      <c r="W408" s="2"/>
      <c r="X408" s="2"/>
      <c r="Y408" s="2"/>
      <c r="Z408" s="2"/>
    </row>
    <row r="409" spans="1:26" ht="15.75" hidden="1" customHeight="1" x14ac:dyDescent="0.25">
      <c r="A409" s="15"/>
      <c r="B409" s="18"/>
      <c r="C409" s="17"/>
      <c r="D409" s="17"/>
      <c r="E409" s="17"/>
      <c r="F409" s="17"/>
      <c r="G409" s="17"/>
      <c r="H409" s="15"/>
      <c r="I409" s="2"/>
      <c r="J409" s="17"/>
      <c r="K409" s="2"/>
      <c r="L409" s="2"/>
      <c r="M409" s="2"/>
      <c r="N409" s="2"/>
      <c r="O409" s="2"/>
      <c r="P409" s="2"/>
      <c r="Q409" s="2"/>
      <c r="R409" s="2"/>
      <c r="S409" s="2"/>
      <c r="T409" s="2"/>
      <c r="U409" s="2"/>
      <c r="V409" s="2"/>
      <c r="W409" s="2"/>
      <c r="X409" s="2"/>
      <c r="Y409" s="2"/>
      <c r="Z409" s="2"/>
    </row>
    <row r="410" spans="1:26" ht="15.75" hidden="1" customHeight="1" x14ac:dyDescent="0.25">
      <c r="A410" s="15"/>
      <c r="B410" s="17" t="s">
        <v>52</v>
      </c>
      <c r="C410" s="26"/>
      <c r="D410" s="17"/>
      <c r="E410" s="26"/>
      <c r="F410" s="17"/>
      <c r="G410" s="26"/>
      <c r="H410" s="15"/>
      <c r="I410" s="2"/>
      <c r="J410" s="17"/>
      <c r="K410" s="2"/>
      <c r="L410" s="2"/>
      <c r="M410" s="2"/>
      <c r="N410" s="2"/>
      <c r="O410" s="2"/>
      <c r="P410" s="2"/>
      <c r="Q410" s="2"/>
      <c r="R410" s="2"/>
      <c r="S410" s="2"/>
      <c r="T410" s="2"/>
      <c r="U410" s="2"/>
      <c r="V410" s="2"/>
      <c r="W410" s="2"/>
      <c r="X410" s="2"/>
      <c r="Y410" s="2"/>
      <c r="Z410" s="2"/>
    </row>
    <row r="411" spans="1:26" ht="15.75" hidden="1" customHeight="1" x14ac:dyDescent="0.25">
      <c r="A411" s="15"/>
      <c r="B411" s="18"/>
      <c r="C411" s="23"/>
      <c r="D411" s="23"/>
      <c r="E411" s="23"/>
      <c r="F411" s="23"/>
      <c r="G411" s="23"/>
      <c r="H411" s="15"/>
      <c r="I411" s="2"/>
      <c r="J411" s="17"/>
      <c r="K411" s="2"/>
      <c r="L411" s="2"/>
      <c r="M411" s="2"/>
      <c r="N411" s="2"/>
      <c r="O411" s="2"/>
      <c r="P411" s="2"/>
      <c r="Q411" s="2"/>
      <c r="R411" s="2"/>
      <c r="S411" s="2"/>
      <c r="T411" s="2"/>
      <c r="U411" s="2"/>
      <c r="V411" s="2"/>
      <c r="W411" s="2"/>
      <c r="X411" s="2"/>
      <c r="Y411" s="2"/>
      <c r="Z411" s="2"/>
    </row>
    <row r="412" spans="1:26" ht="15.75" hidden="1" customHeight="1" x14ac:dyDescent="0.25">
      <c r="A412" s="15"/>
      <c r="B412" s="376" t="s">
        <v>55</v>
      </c>
      <c r="C412" s="356"/>
      <c r="D412" s="356"/>
      <c r="E412" s="356"/>
      <c r="F412" s="356"/>
      <c r="G412" s="357"/>
      <c r="H412" s="15"/>
      <c r="I412" s="35" t="s">
        <v>56</v>
      </c>
      <c r="J412" s="17"/>
      <c r="K412" s="2"/>
      <c r="L412" s="2"/>
      <c r="M412" s="2"/>
      <c r="N412" s="2"/>
      <c r="O412" s="2"/>
      <c r="P412" s="2"/>
      <c r="Q412" s="2"/>
      <c r="R412" s="2"/>
      <c r="S412" s="2"/>
      <c r="T412" s="2"/>
      <c r="U412" s="2"/>
      <c r="V412" s="2"/>
      <c r="W412" s="2"/>
      <c r="X412" s="2"/>
      <c r="Y412" s="2"/>
      <c r="Z412" s="2"/>
    </row>
    <row r="413" spans="1:26" ht="15.75" hidden="1" customHeight="1" x14ac:dyDescent="0.25">
      <c r="A413" s="15"/>
      <c r="B413" s="377" t="str">
        <f>IF(OR(C402="",C404="",F404="",C406=""),"",CONCATENATE($E$1," ",C402," ",$E$2," *",C404," *",F404,", ",$E$4," ",$C406))</f>
        <v/>
      </c>
      <c r="C413" s="375"/>
      <c r="D413" s="375"/>
      <c r="E413" s="375"/>
      <c r="F413" s="375"/>
      <c r="G413" s="375"/>
      <c r="H413" s="15"/>
      <c r="I413" s="31" t="s">
        <v>58</v>
      </c>
      <c r="J413" s="32" t="s">
        <v>59</v>
      </c>
      <c r="K413" s="2"/>
      <c r="L413" s="2"/>
      <c r="M413" s="2"/>
      <c r="N413" s="2"/>
      <c r="O413" s="2"/>
      <c r="P413" s="2"/>
      <c r="Q413" s="2"/>
      <c r="R413" s="2"/>
      <c r="S413" s="2"/>
      <c r="T413" s="2"/>
      <c r="U413" s="2"/>
      <c r="V413" s="2"/>
      <c r="W413" s="2"/>
      <c r="X413" s="2"/>
      <c r="Y413" s="2"/>
      <c r="Z413" s="2"/>
    </row>
    <row r="414" spans="1:26" ht="15.75" hidden="1" customHeight="1" x14ac:dyDescent="0.25">
      <c r="A414" s="15"/>
      <c r="B414" s="18"/>
      <c r="C414" s="2"/>
      <c r="D414" s="2"/>
      <c r="E414" s="2"/>
      <c r="F414" s="2"/>
      <c r="G414" s="2"/>
      <c r="H414" s="15"/>
      <c r="I414" s="33"/>
      <c r="J414" s="34"/>
      <c r="K414" s="2"/>
      <c r="L414" s="2"/>
      <c r="M414" s="2"/>
      <c r="N414" s="2"/>
      <c r="O414" s="2"/>
      <c r="P414" s="2"/>
      <c r="Q414" s="2"/>
      <c r="R414" s="2"/>
      <c r="S414" s="2"/>
      <c r="T414" s="2"/>
      <c r="U414" s="2"/>
      <c r="V414" s="2"/>
      <c r="W414" s="2"/>
      <c r="X414" s="2"/>
      <c r="Y414" s="2"/>
      <c r="Z414" s="2"/>
    </row>
    <row r="415" spans="1:26" ht="15.75" hidden="1" customHeight="1" x14ac:dyDescent="0.25">
      <c r="A415" s="15"/>
      <c r="B415" s="18"/>
      <c r="C415" s="2"/>
      <c r="D415" s="2"/>
      <c r="E415" s="2"/>
      <c r="F415" s="2"/>
      <c r="G415" s="2"/>
      <c r="H415" s="15"/>
      <c r="I415" s="2"/>
      <c r="J415" s="17"/>
      <c r="K415" s="2"/>
      <c r="L415" s="2"/>
      <c r="M415" s="2"/>
      <c r="N415" s="2"/>
      <c r="O415" s="2"/>
      <c r="P415" s="2"/>
      <c r="Q415" s="2"/>
      <c r="R415" s="2"/>
      <c r="S415" s="2"/>
      <c r="T415" s="2"/>
      <c r="U415" s="2"/>
      <c r="V415" s="2"/>
      <c r="W415" s="2"/>
      <c r="X415" s="2"/>
      <c r="Y415" s="2"/>
      <c r="Z415" s="2"/>
    </row>
    <row r="416" spans="1:26" ht="15.75" hidden="1" customHeight="1" x14ac:dyDescent="0.25">
      <c r="A416" s="15"/>
      <c r="B416" s="378" t="s">
        <v>95</v>
      </c>
      <c r="C416" s="356"/>
      <c r="D416" s="356"/>
      <c r="E416" s="356"/>
      <c r="F416" s="356"/>
      <c r="G416" s="357"/>
      <c r="H416" s="15"/>
      <c r="I416" s="2"/>
      <c r="J416" s="17"/>
      <c r="K416" s="2"/>
      <c r="L416" s="2"/>
      <c r="M416" s="2"/>
      <c r="N416" s="2"/>
      <c r="O416" s="2"/>
      <c r="P416" s="2"/>
      <c r="Q416" s="2"/>
      <c r="R416" s="2"/>
      <c r="S416" s="2"/>
      <c r="T416" s="2"/>
      <c r="U416" s="2"/>
      <c r="V416" s="2"/>
      <c r="W416" s="2"/>
      <c r="X416" s="2"/>
      <c r="Y416" s="2"/>
      <c r="Z416" s="2"/>
    </row>
    <row r="417" spans="1:26" ht="15.75" hidden="1" customHeight="1" x14ac:dyDescent="0.25">
      <c r="A417" s="15"/>
      <c r="B417" s="374" t="s">
        <v>35</v>
      </c>
      <c r="C417" s="375"/>
      <c r="D417" s="375"/>
      <c r="E417" s="375"/>
      <c r="F417" s="375"/>
      <c r="G417" s="375"/>
      <c r="H417" s="15"/>
      <c r="I417" s="2"/>
      <c r="J417" s="17"/>
      <c r="K417" s="2"/>
      <c r="L417" s="2"/>
      <c r="M417" s="2"/>
      <c r="N417" s="2"/>
      <c r="O417" s="2"/>
      <c r="P417" s="2"/>
      <c r="Q417" s="2"/>
      <c r="R417" s="2"/>
      <c r="S417" s="2"/>
      <c r="T417" s="2"/>
      <c r="U417" s="2"/>
      <c r="V417" s="2"/>
      <c r="W417" s="2"/>
      <c r="X417" s="2"/>
      <c r="Y417" s="2"/>
      <c r="Z417" s="2"/>
    </row>
    <row r="418" spans="1:26" ht="15.75" hidden="1" customHeight="1" x14ac:dyDescent="0.25">
      <c r="A418" s="15"/>
      <c r="B418" s="18"/>
      <c r="C418" s="19" t="s">
        <v>36</v>
      </c>
      <c r="D418" s="2"/>
      <c r="E418" s="2"/>
      <c r="F418" s="2"/>
      <c r="G418" s="2"/>
      <c r="H418" s="15"/>
      <c r="I418" s="2"/>
      <c r="J418" s="17"/>
      <c r="K418" s="2"/>
      <c r="L418" s="2"/>
      <c r="M418" s="2"/>
      <c r="N418" s="2"/>
      <c r="O418" s="2"/>
      <c r="P418" s="2"/>
      <c r="Q418" s="2"/>
      <c r="R418" s="2"/>
      <c r="S418" s="2"/>
      <c r="T418" s="2"/>
      <c r="U418" s="2"/>
      <c r="V418" s="2"/>
      <c r="W418" s="2"/>
      <c r="X418" s="2"/>
      <c r="Y418" s="2"/>
      <c r="Z418" s="2"/>
    </row>
    <row r="419" spans="1:26" ht="15.75" hidden="1" customHeight="1" x14ac:dyDescent="0.25">
      <c r="A419" s="15"/>
      <c r="B419" s="20" t="s">
        <v>37</v>
      </c>
      <c r="C419" s="379"/>
      <c r="D419" s="380"/>
      <c r="E419" s="380"/>
      <c r="F419" s="380"/>
      <c r="G419" s="381"/>
      <c r="H419" s="15" t="s">
        <v>39</v>
      </c>
      <c r="I419" s="2"/>
      <c r="J419" s="17"/>
      <c r="K419" s="2"/>
      <c r="L419" s="2"/>
      <c r="M419" s="2"/>
      <c r="N419" s="2"/>
      <c r="O419" s="2"/>
      <c r="P419" s="2"/>
      <c r="Q419" s="2"/>
      <c r="R419" s="2"/>
      <c r="S419" s="2"/>
      <c r="T419" s="2"/>
      <c r="U419" s="2"/>
      <c r="V419" s="2"/>
      <c r="W419" s="2"/>
      <c r="X419" s="2"/>
      <c r="Y419" s="2"/>
      <c r="Z419" s="2"/>
    </row>
    <row r="420" spans="1:26" ht="15.75" hidden="1" customHeight="1" x14ac:dyDescent="0.25">
      <c r="A420" s="15"/>
      <c r="B420" s="18"/>
      <c r="C420" s="18"/>
      <c r="D420" s="18"/>
      <c r="E420" s="18"/>
      <c r="F420" s="18"/>
      <c r="G420" s="21" t="s">
        <v>40</v>
      </c>
      <c r="H420" s="15"/>
      <c r="I420" s="2"/>
      <c r="J420" s="17"/>
      <c r="K420" s="2"/>
      <c r="L420" s="2"/>
      <c r="M420" s="2"/>
      <c r="N420" s="2"/>
      <c r="O420" s="2"/>
      <c r="P420" s="2"/>
      <c r="Q420" s="2"/>
      <c r="R420" s="2"/>
      <c r="S420" s="2"/>
      <c r="T420" s="2"/>
      <c r="U420" s="2"/>
      <c r="V420" s="2"/>
      <c r="W420" s="2"/>
      <c r="X420" s="2"/>
      <c r="Y420" s="2"/>
      <c r="Z420" s="2"/>
    </row>
    <row r="421" spans="1:26" ht="15.75" hidden="1" customHeight="1" x14ac:dyDescent="0.25">
      <c r="A421" s="15"/>
      <c r="B421" s="20" t="s">
        <v>41</v>
      </c>
      <c r="C421" s="382"/>
      <c r="D421" s="381"/>
      <c r="E421" s="18"/>
      <c r="F421" s="382"/>
      <c r="G421" s="381"/>
      <c r="H421" s="15" t="s">
        <v>44</v>
      </c>
      <c r="I421" s="2"/>
      <c r="J421" s="17"/>
      <c r="K421" s="2"/>
      <c r="L421" s="2"/>
      <c r="M421" s="2"/>
      <c r="N421" s="2"/>
      <c r="O421" s="2"/>
      <c r="P421" s="2"/>
      <c r="Q421" s="2"/>
      <c r="R421" s="2"/>
      <c r="S421" s="2"/>
      <c r="T421" s="2"/>
      <c r="U421" s="2"/>
      <c r="V421" s="2"/>
      <c r="W421" s="2"/>
      <c r="X421" s="2"/>
      <c r="Y421" s="2"/>
      <c r="Z421" s="2"/>
    </row>
    <row r="422" spans="1:26" ht="15.75" hidden="1" customHeight="1" x14ac:dyDescent="0.25">
      <c r="A422" s="15"/>
      <c r="B422" s="18"/>
      <c r="C422" s="18"/>
      <c r="D422" s="18"/>
      <c r="E422" s="18"/>
      <c r="F422" s="18"/>
      <c r="G422" s="18"/>
      <c r="H422" s="15"/>
      <c r="I422" s="2"/>
      <c r="J422" s="17"/>
      <c r="K422" s="2"/>
      <c r="L422" s="2"/>
      <c r="M422" s="2"/>
      <c r="N422" s="2"/>
      <c r="O422" s="2"/>
      <c r="P422" s="2"/>
      <c r="Q422" s="2"/>
      <c r="R422" s="2"/>
      <c r="S422" s="2"/>
      <c r="T422" s="2"/>
      <c r="U422" s="2"/>
      <c r="V422" s="2"/>
      <c r="W422" s="2"/>
      <c r="X422" s="2"/>
      <c r="Y422" s="2"/>
      <c r="Z422" s="2"/>
    </row>
    <row r="423" spans="1:26" ht="15.75" hidden="1" customHeight="1" x14ac:dyDescent="0.25">
      <c r="A423" s="15"/>
      <c r="B423" s="20" t="s">
        <v>45</v>
      </c>
      <c r="C423" s="383"/>
      <c r="D423" s="380"/>
      <c r="E423" s="380"/>
      <c r="F423" s="380"/>
      <c r="G423" s="381"/>
      <c r="H423" s="15" t="s">
        <v>47</v>
      </c>
      <c r="I423" s="2"/>
      <c r="J423" s="17"/>
      <c r="K423" s="2"/>
      <c r="L423" s="2"/>
      <c r="M423" s="2"/>
      <c r="N423" s="2"/>
      <c r="O423" s="2"/>
      <c r="P423" s="2"/>
      <c r="Q423" s="2"/>
      <c r="R423" s="2"/>
      <c r="S423" s="2"/>
      <c r="T423" s="2"/>
      <c r="U423" s="2"/>
      <c r="V423" s="2"/>
      <c r="W423" s="2"/>
      <c r="X423" s="2"/>
      <c r="Y423" s="2"/>
      <c r="Z423" s="2"/>
    </row>
    <row r="424" spans="1:26" ht="15.75" hidden="1" customHeight="1" x14ac:dyDescent="0.25">
      <c r="A424" s="15"/>
      <c r="B424" s="20"/>
      <c r="C424" s="384"/>
      <c r="D424" s="375"/>
      <c r="E424" s="375"/>
      <c r="F424" s="375"/>
      <c r="G424" s="375"/>
      <c r="H424" s="15"/>
      <c r="I424" s="2"/>
      <c r="J424" s="17"/>
      <c r="K424" s="2"/>
      <c r="L424" s="2"/>
      <c r="M424" s="2"/>
      <c r="N424" s="2"/>
      <c r="O424" s="2"/>
      <c r="P424" s="2"/>
      <c r="Q424" s="2"/>
      <c r="R424" s="2"/>
      <c r="S424" s="2"/>
      <c r="T424" s="2"/>
      <c r="U424" s="2"/>
      <c r="V424" s="2"/>
      <c r="W424" s="2"/>
      <c r="X424" s="2"/>
      <c r="Y424" s="2"/>
      <c r="Z424" s="2"/>
    </row>
    <row r="425" spans="1:26" ht="15.75" hidden="1" customHeight="1" x14ac:dyDescent="0.25">
      <c r="A425" s="15"/>
      <c r="B425" s="17" t="s">
        <v>48</v>
      </c>
      <c r="C425" s="26"/>
      <c r="D425" s="17"/>
      <c r="E425" s="26"/>
      <c r="F425" s="17"/>
      <c r="G425" s="26"/>
      <c r="H425" s="27"/>
      <c r="I425" s="2"/>
      <c r="J425" s="17"/>
      <c r="K425" s="2"/>
      <c r="L425" s="2"/>
      <c r="M425" s="2"/>
      <c r="N425" s="2"/>
      <c r="O425" s="2"/>
      <c r="P425" s="2"/>
      <c r="Q425" s="2"/>
      <c r="R425" s="2"/>
      <c r="S425" s="2"/>
      <c r="T425" s="2"/>
      <c r="U425" s="2"/>
      <c r="V425" s="2"/>
      <c r="W425" s="2"/>
      <c r="X425" s="2"/>
      <c r="Y425" s="2"/>
      <c r="Z425" s="2"/>
    </row>
    <row r="426" spans="1:26" ht="15.75" hidden="1" customHeight="1" x14ac:dyDescent="0.25">
      <c r="A426" s="15"/>
      <c r="B426" s="18"/>
      <c r="C426" s="17"/>
      <c r="D426" s="17"/>
      <c r="E426" s="17"/>
      <c r="F426" s="17"/>
      <c r="G426" s="17"/>
      <c r="H426" s="15"/>
      <c r="I426" s="2"/>
      <c r="J426" s="17"/>
      <c r="K426" s="2"/>
      <c r="L426" s="2"/>
      <c r="M426" s="2"/>
      <c r="N426" s="2"/>
      <c r="O426" s="2"/>
      <c r="P426" s="2"/>
      <c r="Q426" s="2"/>
      <c r="R426" s="2"/>
      <c r="S426" s="2"/>
      <c r="T426" s="2"/>
      <c r="U426" s="2"/>
      <c r="V426" s="2"/>
      <c r="W426" s="2"/>
      <c r="X426" s="2"/>
      <c r="Y426" s="2"/>
      <c r="Z426" s="2"/>
    </row>
    <row r="427" spans="1:26" ht="15.75" hidden="1" customHeight="1" x14ac:dyDescent="0.25">
      <c r="A427" s="15"/>
      <c r="B427" s="17" t="s">
        <v>52</v>
      </c>
      <c r="C427" s="26"/>
      <c r="D427" s="17"/>
      <c r="E427" s="26"/>
      <c r="F427" s="17"/>
      <c r="G427" s="26"/>
      <c r="H427" s="15"/>
      <c r="I427" s="2"/>
      <c r="J427" s="17"/>
      <c r="K427" s="2"/>
      <c r="L427" s="2"/>
      <c r="M427" s="2"/>
      <c r="N427" s="2"/>
      <c r="O427" s="2"/>
      <c r="P427" s="2"/>
      <c r="Q427" s="2"/>
      <c r="R427" s="2"/>
      <c r="S427" s="2"/>
      <c r="T427" s="2"/>
      <c r="U427" s="2"/>
      <c r="V427" s="2"/>
      <c r="W427" s="2"/>
      <c r="X427" s="2"/>
      <c r="Y427" s="2"/>
      <c r="Z427" s="2"/>
    </row>
    <row r="428" spans="1:26" ht="15.75" hidden="1" customHeight="1" x14ac:dyDescent="0.25">
      <c r="A428" s="15"/>
      <c r="B428" s="18"/>
      <c r="C428" s="23"/>
      <c r="D428" s="23"/>
      <c r="E428" s="23"/>
      <c r="F428" s="23"/>
      <c r="G428" s="23"/>
      <c r="H428" s="15"/>
      <c r="I428" s="2"/>
      <c r="J428" s="17"/>
      <c r="K428" s="2"/>
      <c r="L428" s="2"/>
      <c r="M428" s="2"/>
      <c r="N428" s="2"/>
      <c r="O428" s="2"/>
      <c r="P428" s="2"/>
      <c r="Q428" s="2"/>
      <c r="R428" s="2"/>
      <c r="S428" s="2"/>
      <c r="T428" s="2"/>
      <c r="U428" s="2"/>
      <c r="V428" s="2"/>
      <c r="W428" s="2"/>
      <c r="X428" s="2"/>
      <c r="Y428" s="2"/>
      <c r="Z428" s="2"/>
    </row>
    <row r="429" spans="1:26" ht="15.75" hidden="1" customHeight="1" x14ac:dyDescent="0.25">
      <c r="A429" s="15"/>
      <c r="B429" s="376" t="s">
        <v>55</v>
      </c>
      <c r="C429" s="356"/>
      <c r="D429" s="356"/>
      <c r="E429" s="356"/>
      <c r="F429" s="356"/>
      <c r="G429" s="357"/>
      <c r="H429" s="15"/>
      <c r="I429" s="35" t="s">
        <v>56</v>
      </c>
      <c r="J429" s="17"/>
      <c r="K429" s="2"/>
      <c r="L429" s="2"/>
      <c r="M429" s="2"/>
      <c r="N429" s="2"/>
      <c r="O429" s="2"/>
      <c r="P429" s="2"/>
      <c r="Q429" s="2"/>
      <c r="R429" s="2"/>
      <c r="S429" s="2"/>
      <c r="T429" s="2"/>
      <c r="U429" s="2"/>
      <c r="V429" s="2"/>
      <c r="W429" s="2"/>
      <c r="X429" s="2"/>
      <c r="Y429" s="2"/>
      <c r="Z429" s="2"/>
    </row>
    <row r="430" spans="1:26" ht="15.75" hidden="1" customHeight="1" x14ac:dyDescent="0.25">
      <c r="A430" s="15"/>
      <c r="B430" s="377" t="str">
        <f>IF(OR(C419="",C421="",F421="",C423=""),"",CONCATENATE($E$1," ",C419," ",$E$2," *",C421," *",F421,", ",$E$4," ",$C423))</f>
        <v/>
      </c>
      <c r="C430" s="375"/>
      <c r="D430" s="375"/>
      <c r="E430" s="375"/>
      <c r="F430" s="375"/>
      <c r="G430" s="375"/>
      <c r="H430" s="15"/>
      <c r="I430" s="31" t="s">
        <v>58</v>
      </c>
      <c r="J430" s="32" t="s">
        <v>59</v>
      </c>
      <c r="K430" s="2"/>
      <c r="L430" s="2"/>
      <c r="M430" s="2"/>
      <c r="N430" s="2"/>
      <c r="O430" s="2"/>
      <c r="P430" s="2"/>
      <c r="Q430" s="2"/>
      <c r="R430" s="2"/>
      <c r="S430" s="2"/>
      <c r="T430" s="2"/>
      <c r="U430" s="2"/>
      <c r="V430" s="2"/>
      <c r="W430" s="2"/>
      <c r="X430" s="2"/>
      <c r="Y430" s="2"/>
      <c r="Z430" s="2"/>
    </row>
    <row r="431" spans="1:26" ht="15.75" hidden="1" customHeight="1" x14ac:dyDescent="0.25">
      <c r="A431" s="15"/>
      <c r="B431" s="18"/>
      <c r="C431" s="2"/>
      <c r="D431" s="2"/>
      <c r="E431" s="2"/>
      <c r="F431" s="2"/>
      <c r="G431" s="2"/>
      <c r="H431" s="15"/>
      <c r="I431" s="33"/>
      <c r="J431" s="34"/>
      <c r="K431" s="2"/>
      <c r="L431" s="2"/>
      <c r="M431" s="2"/>
      <c r="N431" s="2"/>
      <c r="O431" s="2"/>
      <c r="P431" s="2"/>
      <c r="Q431" s="2"/>
      <c r="R431" s="2"/>
      <c r="S431" s="2"/>
      <c r="T431" s="2"/>
      <c r="U431" s="2"/>
      <c r="V431" s="2"/>
      <c r="W431" s="2"/>
      <c r="X431" s="2"/>
      <c r="Y431" s="2"/>
      <c r="Z431" s="2"/>
    </row>
    <row r="432" spans="1:26" ht="15.75" hidden="1" customHeight="1" x14ac:dyDescent="0.25">
      <c r="A432" s="15"/>
      <c r="B432" s="18"/>
      <c r="C432" s="2"/>
      <c r="D432" s="2"/>
      <c r="E432" s="2"/>
      <c r="F432" s="2"/>
      <c r="G432" s="2"/>
      <c r="H432" s="15"/>
      <c r="I432" s="2"/>
      <c r="J432" s="17"/>
      <c r="K432" s="2"/>
      <c r="L432" s="2"/>
      <c r="M432" s="2"/>
      <c r="N432" s="2"/>
      <c r="O432" s="2"/>
      <c r="P432" s="2"/>
      <c r="Q432" s="2"/>
      <c r="R432" s="2"/>
      <c r="S432" s="2"/>
      <c r="T432" s="2"/>
      <c r="U432" s="2"/>
      <c r="V432" s="2"/>
      <c r="W432" s="2"/>
      <c r="X432" s="2"/>
      <c r="Y432" s="2"/>
      <c r="Z432" s="2"/>
    </row>
    <row r="433" spans="1:26" ht="15.75" hidden="1" customHeight="1" x14ac:dyDescent="0.25">
      <c r="A433" s="15"/>
      <c r="B433" s="378" t="s">
        <v>96</v>
      </c>
      <c r="C433" s="356"/>
      <c r="D433" s="356"/>
      <c r="E433" s="356"/>
      <c r="F433" s="356"/>
      <c r="G433" s="357"/>
      <c r="H433" s="15"/>
      <c r="I433" s="2"/>
      <c r="J433" s="17"/>
      <c r="K433" s="2"/>
      <c r="L433" s="2"/>
      <c r="M433" s="2"/>
      <c r="N433" s="2"/>
      <c r="O433" s="2"/>
      <c r="P433" s="2"/>
      <c r="Q433" s="2"/>
      <c r="R433" s="2"/>
      <c r="S433" s="2"/>
      <c r="T433" s="2"/>
      <c r="U433" s="2"/>
      <c r="V433" s="2"/>
      <c r="W433" s="2"/>
      <c r="X433" s="2"/>
      <c r="Y433" s="2"/>
      <c r="Z433" s="2"/>
    </row>
    <row r="434" spans="1:26" ht="15.75" hidden="1" customHeight="1" x14ac:dyDescent="0.25">
      <c r="A434" s="15"/>
      <c r="B434" s="374" t="s">
        <v>35</v>
      </c>
      <c r="C434" s="375"/>
      <c r="D434" s="375"/>
      <c r="E434" s="375"/>
      <c r="F434" s="375"/>
      <c r="G434" s="375"/>
      <c r="H434" s="15"/>
      <c r="I434" s="2"/>
      <c r="J434" s="17"/>
      <c r="K434" s="2"/>
      <c r="L434" s="2"/>
      <c r="M434" s="2"/>
      <c r="N434" s="2"/>
      <c r="O434" s="2"/>
      <c r="P434" s="2"/>
      <c r="Q434" s="2"/>
      <c r="R434" s="2"/>
      <c r="S434" s="2"/>
      <c r="T434" s="2"/>
      <c r="U434" s="2"/>
      <c r="V434" s="2"/>
      <c r="W434" s="2"/>
      <c r="X434" s="2"/>
      <c r="Y434" s="2"/>
      <c r="Z434" s="2"/>
    </row>
    <row r="435" spans="1:26" ht="15.75" hidden="1" customHeight="1" x14ac:dyDescent="0.25">
      <c r="A435" s="15"/>
      <c r="B435" s="18"/>
      <c r="C435" s="19" t="s">
        <v>36</v>
      </c>
      <c r="D435" s="2"/>
      <c r="E435" s="2"/>
      <c r="F435" s="2"/>
      <c r="G435" s="2"/>
      <c r="H435" s="15"/>
      <c r="I435" s="2"/>
      <c r="J435" s="17"/>
      <c r="K435" s="2"/>
      <c r="L435" s="2"/>
      <c r="M435" s="2"/>
      <c r="N435" s="2"/>
      <c r="O435" s="2"/>
      <c r="P435" s="2"/>
      <c r="Q435" s="2"/>
      <c r="R435" s="2"/>
      <c r="S435" s="2"/>
      <c r="T435" s="2"/>
      <c r="U435" s="2"/>
      <c r="V435" s="2"/>
      <c r="W435" s="2"/>
      <c r="X435" s="2"/>
      <c r="Y435" s="2"/>
      <c r="Z435" s="2"/>
    </row>
    <row r="436" spans="1:26" ht="15.75" hidden="1" customHeight="1" x14ac:dyDescent="0.25">
      <c r="A436" s="15"/>
      <c r="B436" s="20" t="s">
        <v>37</v>
      </c>
      <c r="C436" s="379"/>
      <c r="D436" s="380"/>
      <c r="E436" s="380"/>
      <c r="F436" s="380"/>
      <c r="G436" s="381"/>
      <c r="H436" s="15" t="s">
        <v>39</v>
      </c>
      <c r="I436" s="2"/>
      <c r="J436" s="17"/>
      <c r="K436" s="2"/>
      <c r="L436" s="2"/>
      <c r="M436" s="2"/>
      <c r="N436" s="2"/>
      <c r="O436" s="2"/>
      <c r="P436" s="2"/>
      <c r="Q436" s="2"/>
      <c r="R436" s="2"/>
      <c r="S436" s="2"/>
      <c r="T436" s="2"/>
      <c r="U436" s="2"/>
      <c r="V436" s="2"/>
      <c r="W436" s="2"/>
      <c r="X436" s="2"/>
      <c r="Y436" s="2"/>
      <c r="Z436" s="2"/>
    </row>
    <row r="437" spans="1:26" ht="15.75" hidden="1" customHeight="1" x14ac:dyDescent="0.25">
      <c r="A437" s="15"/>
      <c r="B437" s="18"/>
      <c r="C437" s="18"/>
      <c r="D437" s="18"/>
      <c r="E437" s="18"/>
      <c r="F437" s="18"/>
      <c r="G437" s="21" t="s">
        <v>40</v>
      </c>
      <c r="H437" s="15"/>
      <c r="I437" s="2"/>
      <c r="J437" s="17"/>
      <c r="K437" s="2"/>
      <c r="L437" s="2"/>
      <c r="M437" s="2"/>
      <c r="N437" s="2"/>
      <c r="O437" s="2"/>
      <c r="P437" s="2"/>
      <c r="Q437" s="2"/>
      <c r="R437" s="2"/>
      <c r="S437" s="2"/>
      <c r="T437" s="2"/>
      <c r="U437" s="2"/>
      <c r="V437" s="2"/>
      <c r="W437" s="2"/>
      <c r="X437" s="2"/>
      <c r="Y437" s="2"/>
      <c r="Z437" s="2"/>
    </row>
    <row r="438" spans="1:26" ht="15.75" hidden="1" customHeight="1" x14ac:dyDescent="0.25">
      <c r="A438" s="15"/>
      <c r="B438" s="20" t="s">
        <v>41</v>
      </c>
      <c r="C438" s="382"/>
      <c r="D438" s="381"/>
      <c r="E438" s="18"/>
      <c r="F438" s="382"/>
      <c r="G438" s="381"/>
      <c r="H438" s="15" t="s">
        <v>44</v>
      </c>
      <c r="I438" s="2"/>
      <c r="J438" s="17"/>
      <c r="K438" s="2"/>
      <c r="L438" s="2"/>
      <c r="M438" s="2"/>
      <c r="N438" s="2"/>
      <c r="O438" s="2"/>
      <c r="P438" s="2"/>
      <c r="Q438" s="2"/>
      <c r="R438" s="2"/>
      <c r="S438" s="2"/>
      <c r="T438" s="2"/>
      <c r="U438" s="2"/>
      <c r="V438" s="2"/>
      <c r="W438" s="2"/>
      <c r="X438" s="2"/>
      <c r="Y438" s="2"/>
      <c r="Z438" s="2"/>
    </row>
    <row r="439" spans="1:26" ht="15.75" hidden="1" customHeight="1" x14ac:dyDescent="0.25">
      <c r="A439" s="15"/>
      <c r="B439" s="18"/>
      <c r="C439" s="18"/>
      <c r="D439" s="18"/>
      <c r="E439" s="18"/>
      <c r="F439" s="18"/>
      <c r="G439" s="18"/>
      <c r="H439" s="15"/>
      <c r="I439" s="2"/>
      <c r="J439" s="17"/>
      <c r="K439" s="2"/>
      <c r="L439" s="2"/>
      <c r="M439" s="2"/>
      <c r="N439" s="2"/>
      <c r="O439" s="2"/>
      <c r="P439" s="2"/>
      <c r="Q439" s="2"/>
      <c r="R439" s="2"/>
      <c r="S439" s="2"/>
      <c r="T439" s="2"/>
      <c r="U439" s="2"/>
      <c r="V439" s="2"/>
      <c r="W439" s="2"/>
      <c r="X439" s="2"/>
      <c r="Y439" s="2"/>
      <c r="Z439" s="2"/>
    </row>
    <row r="440" spans="1:26" ht="15.75" hidden="1" customHeight="1" x14ac:dyDescent="0.25">
      <c r="A440" s="15"/>
      <c r="B440" s="20" t="s">
        <v>45</v>
      </c>
      <c r="C440" s="383"/>
      <c r="D440" s="380"/>
      <c r="E440" s="380"/>
      <c r="F440" s="380"/>
      <c r="G440" s="381"/>
      <c r="H440" s="15" t="s">
        <v>47</v>
      </c>
      <c r="I440" s="2"/>
      <c r="J440" s="17"/>
      <c r="K440" s="2"/>
      <c r="L440" s="2"/>
      <c r="M440" s="2"/>
      <c r="N440" s="2"/>
      <c r="O440" s="2"/>
      <c r="P440" s="2"/>
      <c r="Q440" s="2"/>
      <c r="R440" s="2"/>
      <c r="S440" s="2"/>
      <c r="T440" s="2"/>
      <c r="U440" s="2"/>
      <c r="V440" s="2"/>
      <c r="W440" s="2"/>
      <c r="X440" s="2"/>
      <c r="Y440" s="2"/>
      <c r="Z440" s="2"/>
    </row>
    <row r="441" spans="1:26" ht="15.75" hidden="1" customHeight="1" x14ac:dyDescent="0.25">
      <c r="A441" s="15"/>
      <c r="B441" s="20"/>
      <c r="C441" s="384"/>
      <c r="D441" s="375"/>
      <c r="E441" s="375"/>
      <c r="F441" s="375"/>
      <c r="G441" s="375"/>
      <c r="H441" s="15"/>
      <c r="I441" s="2"/>
      <c r="J441" s="17"/>
      <c r="K441" s="2"/>
      <c r="L441" s="2"/>
      <c r="M441" s="2"/>
      <c r="N441" s="2"/>
      <c r="O441" s="2"/>
      <c r="P441" s="2"/>
      <c r="Q441" s="2"/>
      <c r="R441" s="2"/>
      <c r="S441" s="2"/>
      <c r="T441" s="2"/>
      <c r="U441" s="2"/>
      <c r="V441" s="2"/>
      <c r="W441" s="2"/>
      <c r="X441" s="2"/>
      <c r="Y441" s="2"/>
      <c r="Z441" s="2"/>
    </row>
    <row r="442" spans="1:26" ht="15.75" hidden="1" customHeight="1" x14ac:dyDescent="0.25">
      <c r="A442" s="15"/>
      <c r="B442" s="17" t="s">
        <v>48</v>
      </c>
      <c r="C442" s="26"/>
      <c r="D442" s="17"/>
      <c r="E442" s="26"/>
      <c r="F442" s="17"/>
      <c r="G442" s="26"/>
      <c r="H442" s="27"/>
      <c r="I442" s="2"/>
      <c r="J442" s="17"/>
      <c r="K442" s="2"/>
      <c r="L442" s="2"/>
      <c r="M442" s="2"/>
      <c r="N442" s="2"/>
      <c r="O442" s="2"/>
      <c r="P442" s="2"/>
      <c r="Q442" s="2"/>
      <c r="R442" s="2"/>
      <c r="S442" s="2"/>
      <c r="T442" s="2"/>
      <c r="U442" s="2"/>
      <c r="V442" s="2"/>
      <c r="W442" s="2"/>
      <c r="X442" s="2"/>
      <c r="Y442" s="2"/>
      <c r="Z442" s="2"/>
    </row>
    <row r="443" spans="1:26" ht="15.75" hidden="1" customHeight="1" x14ac:dyDescent="0.25">
      <c r="A443" s="15"/>
      <c r="B443" s="18"/>
      <c r="C443" s="17"/>
      <c r="D443" s="17"/>
      <c r="E443" s="17"/>
      <c r="F443" s="17"/>
      <c r="G443" s="17"/>
      <c r="H443" s="15"/>
      <c r="I443" s="2"/>
      <c r="J443" s="17"/>
      <c r="K443" s="2"/>
      <c r="L443" s="2"/>
      <c r="M443" s="2"/>
      <c r="N443" s="2"/>
      <c r="O443" s="2"/>
      <c r="P443" s="2"/>
      <c r="Q443" s="2"/>
      <c r="R443" s="2"/>
      <c r="S443" s="2"/>
      <c r="T443" s="2"/>
      <c r="U443" s="2"/>
      <c r="V443" s="2"/>
      <c r="W443" s="2"/>
      <c r="X443" s="2"/>
      <c r="Y443" s="2"/>
      <c r="Z443" s="2"/>
    </row>
    <row r="444" spans="1:26" ht="15.75" hidden="1" customHeight="1" x14ac:dyDescent="0.25">
      <c r="A444" s="15"/>
      <c r="B444" s="17" t="s">
        <v>52</v>
      </c>
      <c r="C444" s="26"/>
      <c r="D444" s="17"/>
      <c r="E444" s="26"/>
      <c r="F444" s="17"/>
      <c r="G444" s="26"/>
      <c r="H444" s="15"/>
      <c r="I444" s="2"/>
      <c r="J444" s="17"/>
      <c r="K444" s="2"/>
      <c r="L444" s="2"/>
      <c r="M444" s="2"/>
      <c r="N444" s="2"/>
      <c r="O444" s="2"/>
      <c r="P444" s="2"/>
      <c r="Q444" s="2"/>
      <c r="R444" s="2"/>
      <c r="S444" s="2"/>
      <c r="T444" s="2"/>
      <c r="U444" s="2"/>
      <c r="V444" s="2"/>
      <c r="W444" s="2"/>
      <c r="X444" s="2"/>
      <c r="Y444" s="2"/>
      <c r="Z444" s="2"/>
    </row>
    <row r="445" spans="1:26" ht="15.75" hidden="1" customHeight="1" x14ac:dyDescent="0.25">
      <c r="A445" s="15"/>
      <c r="B445" s="18"/>
      <c r="C445" s="23"/>
      <c r="D445" s="23"/>
      <c r="E445" s="23"/>
      <c r="F445" s="23"/>
      <c r="G445" s="23"/>
      <c r="H445" s="15"/>
      <c r="I445" s="2"/>
      <c r="J445" s="17"/>
      <c r="K445" s="2"/>
      <c r="L445" s="2"/>
      <c r="M445" s="2"/>
      <c r="N445" s="2"/>
      <c r="O445" s="2"/>
      <c r="P445" s="2"/>
      <c r="Q445" s="2"/>
      <c r="R445" s="2"/>
      <c r="S445" s="2"/>
      <c r="T445" s="2"/>
      <c r="U445" s="2"/>
      <c r="V445" s="2"/>
      <c r="W445" s="2"/>
      <c r="X445" s="2"/>
      <c r="Y445" s="2"/>
      <c r="Z445" s="2"/>
    </row>
    <row r="446" spans="1:26" ht="15.75" hidden="1" customHeight="1" x14ac:dyDescent="0.25">
      <c r="A446" s="15"/>
      <c r="B446" s="376" t="s">
        <v>55</v>
      </c>
      <c r="C446" s="356"/>
      <c r="D446" s="356"/>
      <c r="E446" s="356"/>
      <c r="F446" s="356"/>
      <c r="G446" s="357"/>
      <c r="H446" s="15"/>
      <c r="I446" s="35" t="s">
        <v>56</v>
      </c>
      <c r="J446" s="17"/>
      <c r="K446" s="2"/>
      <c r="L446" s="2"/>
      <c r="M446" s="2"/>
      <c r="N446" s="2"/>
      <c r="O446" s="2"/>
      <c r="P446" s="2"/>
      <c r="Q446" s="2"/>
      <c r="R446" s="2"/>
      <c r="S446" s="2"/>
      <c r="T446" s="2"/>
      <c r="U446" s="2"/>
      <c r="V446" s="2"/>
      <c r="W446" s="2"/>
      <c r="X446" s="2"/>
      <c r="Y446" s="2"/>
      <c r="Z446" s="2"/>
    </row>
    <row r="447" spans="1:26" ht="15.75" hidden="1" customHeight="1" x14ac:dyDescent="0.25">
      <c r="A447" s="15"/>
      <c r="B447" s="377" t="str">
        <f>IF(OR(C436="",C438="",F438="",C440=""),"",CONCATENATE($E$1," ",C436," ",$E$2," *",C438," *",F438,", ",$E$4," ",$C440))</f>
        <v/>
      </c>
      <c r="C447" s="375"/>
      <c r="D447" s="375"/>
      <c r="E447" s="375"/>
      <c r="F447" s="375"/>
      <c r="G447" s="375"/>
      <c r="H447" s="15"/>
      <c r="I447" s="31" t="s">
        <v>58</v>
      </c>
      <c r="J447" s="32" t="s">
        <v>59</v>
      </c>
      <c r="K447" s="2"/>
      <c r="L447" s="2"/>
      <c r="M447" s="2"/>
      <c r="N447" s="2"/>
      <c r="O447" s="2"/>
      <c r="P447" s="2"/>
      <c r="Q447" s="2"/>
      <c r="R447" s="2"/>
      <c r="S447" s="2"/>
      <c r="T447" s="2"/>
      <c r="U447" s="2"/>
      <c r="V447" s="2"/>
      <c r="W447" s="2"/>
      <c r="X447" s="2"/>
      <c r="Y447" s="2"/>
      <c r="Z447" s="2"/>
    </row>
    <row r="448" spans="1:26" ht="15.75" hidden="1" customHeight="1" x14ac:dyDescent="0.25">
      <c r="A448" s="15"/>
      <c r="B448" s="18"/>
      <c r="C448" s="2"/>
      <c r="D448" s="2"/>
      <c r="E448" s="2"/>
      <c r="F448" s="2"/>
      <c r="G448" s="2"/>
      <c r="H448" s="15"/>
      <c r="I448" s="33"/>
      <c r="J448" s="34"/>
      <c r="K448" s="2"/>
      <c r="L448" s="2"/>
      <c r="M448" s="2"/>
      <c r="N448" s="2"/>
      <c r="O448" s="2"/>
      <c r="P448" s="2"/>
      <c r="Q448" s="2"/>
      <c r="R448" s="2"/>
      <c r="S448" s="2"/>
      <c r="T448" s="2"/>
      <c r="U448" s="2"/>
      <c r="V448" s="2"/>
      <c r="W448" s="2"/>
      <c r="X448" s="2"/>
      <c r="Y448" s="2"/>
      <c r="Z448" s="2"/>
    </row>
    <row r="449" spans="1:26" ht="15.75" hidden="1" customHeight="1" x14ac:dyDescent="0.25">
      <c r="A449" s="15"/>
      <c r="B449" s="18"/>
      <c r="C449" s="2"/>
      <c r="D449" s="2"/>
      <c r="E449" s="2"/>
      <c r="F449" s="2"/>
      <c r="G449" s="2"/>
      <c r="H449" s="15"/>
      <c r="I449" s="2"/>
      <c r="J449" s="17"/>
      <c r="K449" s="2"/>
      <c r="L449" s="2"/>
      <c r="M449" s="2"/>
      <c r="N449" s="2"/>
      <c r="O449" s="2"/>
      <c r="P449" s="2"/>
      <c r="Q449" s="2"/>
      <c r="R449" s="2"/>
      <c r="S449" s="2"/>
      <c r="T449" s="2"/>
      <c r="U449" s="2"/>
      <c r="V449" s="2"/>
      <c r="W449" s="2"/>
      <c r="X449" s="2"/>
      <c r="Y449" s="2"/>
      <c r="Z449" s="2"/>
    </row>
    <row r="450" spans="1:26" ht="15.75" hidden="1" customHeight="1" x14ac:dyDescent="0.25">
      <c r="A450" s="15"/>
      <c r="B450" s="378" t="s">
        <v>97</v>
      </c>
      <c r="C450" s="356"/>
      <c r="D450" s="356"/>
      <c r="E450" s="356"/>
      <c r="F450" s="356"/>
      <c r="G450" s="357"/>
      <c r="H450" s="15"/>
      <c r="I450" s="2"/>
      <c r="J450" s="17"/>
      <c r="K450" s="2"/>
      <c r="L450" s="2"/>
      <c r="M450" s="2"/>
      <c r="N450" s="2"/>
      <c r="O450" s="2"/>
      <c r="P450" s="2"/>
      <c r="Q450" s="2"/>
      <c r="R450" s="2"/>
      <c r="S450" s="2"/>
      <c r="T450" s="2"/>
      <c r="U450" s="2"/>
      <c r="V450" s="2"/>
      <c r="W450" s="2"/>
      <c r="X450" s="2"/>
      <c r="Y450" s="2"/>
      <c r="Z450" s="2"/>
    </row>
    <row r="451" spans="1:26" ht="15.75" hidden="1" customHeight="1" x14ac:dyDescent="0.25">
      <c r="A451" s="15"/>
      <c r="B451" s="374" t="s">
        <v>35</v>
      </c>
      <c r="C451" s="375"/>
      <c r="D451" s="375"/>
      <c r="E451" s="375"/>
      <c r="F451" s="375"/>
      <c r="G451" s="375"/>
      <c r="H451" s="15"/>
      <c r="I451" s="2"/>
      <c r="J451" s="17"/>
      <c r="K451" s="2"/>
      <c r="L451" s="2"/>
      <c r="M451" s="2"/>
      <c r="N451" s="2"/>
      <c r="O451" s="2"/>
      <c r="P451" s="2"/>
      <c r="Q451" s="2"/>
      <c r="R451" s="2"/>
      <c r="S451" s="2"/>
      <c r="T451" s="2"/>
      <c r="U451" s="2"/>
      <c r="V451" s="2"/>
      <c r="W451" s="2"/>
      <c r="X451" s="2"/>
      <c r="Y451" s="2"/>
      <c r="Z451" s="2"/>
    </row>
    <row r="452" spans="1:26" ht="15.75" hidden="1" customHeight="1" x14ac:dyDescent="0.25">
      <c r="A452" s="15"/>
      <c r="B452" s="18"/>
      <c r="C452" s="19" t="s">
        <v>36</v>
      </c>
      <c r="D452" s="2"/>
      <c r="E452" s="2"/>
      <c r="F452" s="2"/>
      <c r="G452" s="2"/>
      <c r="H452" s="15"/>
      <c r="I452" s="2"/>
      <c r="J452" s="17"/>
      <c r="K452" s="2"/>
      <c r="L452" s="2"/>
      <c r="M452" s="2"/>
      <c r="N452" s="2"/>
      <c r="O452" s="2"/>
      <c r="P452" s="2"/>
      <c r="Q452" s="2"/>
      <c r="R452" s="2"/>
      <c r="S452" s="2"/>
      <c r="T452" s="2"/>
      <c r="U452" s="2"/>
      <c r="V452" s="2"/>
      <c r="W452" s="2"/>
      <c r="X452" s="2"/>
      <c r="Y452" s="2"/>
      <c r="Z452" s="2"/>
    </row>
    <row r="453" spans="1:26" ht="15.75" hidden="1" customHeight="1" x14ac:dyDescent="0.25">
      <c r="A453" s="15"/>
      <c r="B453" s="20" t="s">
        <v>37</v>
      </c>
      <c r="C453" s="379"/>
      <c r="D453" s="380"/>
      <c r="E453" s="380"/>
      <c r="F453" s="380"/>
      <c r="G453" s="381"/>
      <c r="H453" s="15" t="s">
        <v>39</v>
      </c>
      <c r="I453" s="2"/>
      <c r="J453" s="17"/>
      <c r="K453" s="2"/>
      <c r="L453" s="2"/>
      <c r="M453" s="2"/>
      <c r="N453" s="2"/>
      <c r="O453" s="2"/>
      <c r="P453" s="2"/>
      <c r="Q453" s="2"/>
      <c r="R453" s="2"/>
      <c r="S453" s="2"/>
      <c r="T453" s="2"/>
      <c r="U453" s="2"/>
      <c r="V453" s="2"/>
      <c r="W453" s="2"/>
      <c r="X453" s="2"/>
      <c r="Y453" s="2"/>
      <c r="Z453" s="2"/>
    </row>
    <row r="454" spans="1:26" ht="15.75" hidden="1" customHeight="1" x14ac:dyDescent="0.25">
      <c r="A454" s="15"/>
      <c r="B454" s="18"/>
      <c r="C454" s="18"/>
      <c r="D454" s="18"/>
      <c r="E454" s="18"/>
      <c r="F454" s="18"/>
      <c r="G454" s="21" t="s">
        <v>40</v>
      </c>
      <c r="H454" s="15"/>
      <c r="I454" s="2"/>
      <c r="J454" s="17"/>
      <c r="K454" s="2"/>
      <c r="L454" s="2"/>
      <c r="M454" s="2"/>
      <c r="N454" s="2"/>
      <c r="O454" s="2"/>
      <c r="P454" s="2"/>
      <c r="Q454" s="2"/>
      <c r="R454" s="2"/>
      <c r="S454" s="2"/>
      <c r="T454" s="2"/>
      <c r="U454" s="2"/>
      <c r="V454" s="2"/>
      <c r="W454" s="2"/>
      <c r="X454" s="2"/>
      <c r="Y454" s="2"/>
      <c r="Z454" s="2"/>
    </row>
    <row r="455" spans="1:26" ht="15.75" hidden="1" customHeight="1" x14ac:dyDescent="0.25">
      <c r="A455" s="15"/>
      <c r="B455" s="20" t="s">
        <v>41</v>
      </c>
      <c r="C455" s="382"/>
      <c r="D455" s="381"/>
      <c r="E455" s="18"/>
      <c r="F455" s="382"/>
      <c r="G455" s="381"/>
      <c r="H455" s="15" t="s">
        <v>44</v>
      </c>
      <c r="I455" s="2"/>
      <c r="J455" s="17"/>
      <c r="K455" s="2"/>
      <c r="L455" s="2"/>
      <c r="M455" s="2"/>
      <c r="N455" s="2"/>
      <c r="O455" s="2"/>
      <c r="P455" s="2"/>
      <c r="Q455" s="2"/>
      <c r="R455" s="2"/>
      <c r="S455" s="2"/>
      <c r="T455" s="2"/>
      <c r="U455" s="2"/>
      <c r="V455" s="2"/>
      <c r="W455" s="2"/>
      <c r="X455" s="2"/>
      <c r="Y455" s="2"/>
      <c r="Z455" s="2"/>
    </row>
    <row r="456" spans="1:26" ht="15.75" hidden="1" customHeight="1" x14ac:dyDescent="0.25">
      <c r="A456" s="15"/>
      <c r="B456" s="18"/>
      <c r="C456" s="18"/>
      <c r="D456" s="18"/>
      <c r="E456" s="18"/>
      <c r="F456" s="18"/>
      <c r="G456" s="18"/>
      <c r="H456" s="15"/>
      <c r="I456" s="2"/>
      <c r="J456" s="17"/>
      <c r="K456" s="2"/>
      <c r="L456" s="2"/>
      <c r="M456" s="2"/>
      <c r="N456" s="2"/>
      <c r="O456" s="2"/>
      <c r="P456" s="2"/>
      <c r="Q456" s="2"/>
      <c r="R456" s="2"/>
      <c r="S456" s="2"/>
      <c r="T456" s="2"/>
      <c r="U456" s="2"/>
      <c r="V456" s="2"/>
      <c r="W456" s="2"/>
      <c r="X456" s="2"/>
      <c r="Y456" s="2"/>
      <c r="Z456" s="2"/>
    </row>
    <row r="457" spans="1:26" ht="15.75" hidden="1" customHeight="1" x14ac:dyDescent="0.25">
      <c r="A457" s="15"/>
      <c r="B457" s="20" t="s">
        <v>45</v>
      </c>
      <c r="C457" s="383"/>
      <c r="D457" s="380"/>
      <c r="E457" s="380"/>
      <c r="F457" s="380"/>
      <c r="G457" s="381"/>
      <c r="H457" s="15" t="s">
        <v>47</v>
      </c>
      <c r="I457" s="2"/>
      <c r="J457" s="17"/>
      <c r="K457" s="2"/>
      <c r="L457" s="2"/>
      <c r="M457" s="2"/>
      <c r="N457" s="2"/>
      <c r="O457" s="2"/>
      <c r="P457" s="2"/>
      <c r="Q457" s="2"/>
      <c r="R457" s="2"/>
      <c r="S457" s="2"/>
      <c r="T457" s="2"/>
      <c r="U457" s="2"/>
      <c r="V457" s="2"/>
      <c r="W457" s="2"/>
      <c r="X457" s="2"/>
      <c r="Y457" s="2"/>
      <c r="Z457" s="2"/>
    </row>
    <row r="458" spans="1:26" ht="15.75" hidden="1" customHeight="1" x14ac:dyDescent="0.25">
      <c r="A458" s="15"/>
      <c r="B458" s="20"/>
      <c r="C458" s="384"/>
      <c r="D458" s="375"/>
      <c r="E458" s="375"/>
      <c r="F458" s="375"/>
      <c r="G458" s="375"/>
      <c r="H458" s="15"/>
      <c r="I458" s="2"/>
      <c r="J458" s="17"/>
      <c r="K458" s="2"/>
      <c r="L458" s="2"/>
      <c r="M458" s="2"/>
      <c r="N458" s="2"/>
      <c r="O458" s="2"/>
      <c r="P458" s="2"/>
      <c r="Q458" s="2"/>
      <c r="R458" s="2"/>
      <c r="S458" s="2"/>
      <c r="T458" s="2"/>
      <c r="U458" s="2"/>
      <c r="V458" s="2"/>
      <c r="W458" s="2"/>
      <c r="X458" s="2"/>
      <c r="Y458" s="2"/>
      <c r="Z458" s="2"/>
    </row>
    <row r="459" spans="1:26" ht="15.75" hidden="1" customHeight="1" x14ac:dyDescent="0.25">
      <c r="A459" s="15"/>
      <c r="B459" s="17" t="s">
        <v>48</v>
      </c>
      <c r="C459" s="26"/>
      <c r="D459" s="17"/>
      <c r="E459" s="26"/>
      <c r="F459" s="17"/>
      <c r="G459" s="26"/>
      <c r="H459" s="27"/>
      <c r="I459" s="2"/>
      <c r="J459" s="17"/>
      <c r="K459" s="2"/>
      <c r="L459" s="2"/>
      <c r="M459" s="2"/>
      <c r="N459" s="2"/>
      <c r="O459" s="2"/>
      <c r="P459" s="2"/>
      <c r="Q459" s="2"/>
      <c r="R459" s="2"/>
      <c r="S459" s="2"/>
      <c r="T459" s="2"/>
      <c r="U459" s="2"/>
      <c r="V459" s="2"/>
      <c r="W459" s="2"/>
      <c r="X459" s="2"/>
      <c r="Y459" s="2"/>
      <c r="Z459" s="2"/>
    </row>
    <row r="460" spans="1:26" ht="15.75" hidden="1" customHeight="1" x14ac:dyDescent="0.25">
      <c r="A460" s="15"/>
      <c r="B460" s="18"/>
      <c r="C460" s="17"/>
      <c r="D460" s="17"/>
      <c r="E460" s="17"/>
      <c r="F460" s="17"/>
      <c r="G460" s="17"/>
      <c r="H460" s="15"/>
      <c r="I460" s="2"/>
      <c r="J460" s="17"/>
      <c r="K460" s="2"/>
      <c r="L460" s="2"/>
      <c r="M460" s="2"/>
      <c r="N460" s="2"/>
      <c r="O460" s="2"/>
      <c r="P460" s="2"/>
      <c r="Q460" s="2"/>
      <c r="R460" s="2"/>
      <c r="S460" s="2"/>
      <c r="T460" s="2"/>
      <c r="U460" s="2"/>
      <c r="V460" s="2"/>
      <c r="W460" s="2"/>
      <c r="X460" s="2"/>
      <c r="Y460" s="2"/>
      <c r="Z460" s="2"/>
    </row>
    <row r="461" spans="1:26" ht="15.75" hidden="1" customHeight="1" x14ac:dyDescent="0.25">
      <c r="A461" s="15"/>
      <c r="B461" s="17" t="s">
        <v>52</v>
      </c>
      <c r="C461" s="26"/>
      <c r="D461" s="17"/>
      <c r="E461" s="26"/>
      <c r="F461" s="17"/>
      <c r="G461" s="26"/>
      <c r="H461" s="15"/>
      <c r="I461" s="2"/>
      <c r="J461" s="17"/>
      <c r="K461" s="2"/>
      <c r="L461" s="2"/>
      <c r="M461" s="2"/>
      <c r="N461" s="2"/>
      <c r="O461" s="2"/>
      <c r="P461" s="2"/>
      <c r="Q461" s="2"/>
      <c r="R461" s="2"/>
      <c r="S461" s="2"/>
      <c r="T461" s="2"/>
      <c r="U461" s="2"/>
      <c r="V461" s="2"/>
      <c r="W461" s="2"/>
      <c r="X461" s="2"/>
      <c r="Y461" s="2"/>
      <c r="Z461" s="2"/>
    </row>
    <row r="462" spans="1:26" ht="15.75" hidden="1" customHeight="1" x14ac:dyDescent="0.25">
      <c r="A462" s="15"/>
      <c r="B462" s="18"/>
      <c r="C462" s="23"/>
      <c r="D462" s="23"/>
      <c r="E462" s="23"/>
      <c r="F462" s="23"/>
      <c r="G462" s="23"/>
      <c r="H462" s="15"/>
      <c r="I462" s="2"/>
      <c r="J462" s="17"/>
      <c r="K462" s="2"/>
      <c r="L462" s="2"/>
      <c r="M462" s="2"/>
      <c r="N462" s="2"/>
      <c r="O462" s="2"/>
      <c r="P462" s="2"/>
      <c r="Q462" s="2"/>
      <c r="R462" s="2"/>
      <c r="S462" s="2"/>
      <c r="T462" s="2"/>
      <c r="U462" s="2"/>
      <c r="V462" s="2"/>
      <c r="W462" s="2"/>
      <c r="X462" s="2"/>
      <c r="Y462" s="2"/>
      <c r="Z462" s="2"/>
    </row>
    <row r="463" spans="1:26" ht="15.75" hidden="1" customHeight="1" x14ac:dyDescent="0.25">
      <c r="A463" s="15"/>
      <c r="B463" s="376" t="s">
        <v>55</v>
      </c>
      <c r="C463" s="356"/>
      <c r="D463" s="356"/>
      <c r="E463" s="356"/>
      <c r="F463" s="356"/>
      <c r="G463" s="357"/>
      <c r="H463" s="15"/>
      <c r="I463" s="2"/>
      <c r="J463" s="17"/>
      <c r="K463" s="2"/>
      <c r="L463" s="2"/>
      <c r="M463" s="2"/>
      <c r="N463" s="2"/>
      <c r="O463" s="2"/>
      <c r="P463" s="2"/>
      <c r="Q463" s="2"/>
      <c r="R463" s="2"/>
      <c r="S463" s="2"/>
      <c r="T463" s="2"/>
      <c r="U463" s="2"/>
      <c r="V463" s="2"/>
      <c r="W463" s="2"/>
      <c r="X463" s="2"/>
      <c r="Y463" s="2"/>
      <c r="Z463" s="2"/>
    </row>
    <row r="464" spans="1:26" ht="15.75" hidden="1" customHeight="1" x14ac:dyDescent="0.25">
      <c r="A464" s="15"/>
      <c r="B464" s="377" t="str">
        <f>IF(OR(C453="",C455="",F455="",C457=""),"",CONCATENATE($E$1," ",C453," ",$E$2," *",C455," *",F455,", ",$E$4," ",$C457))</f>
        <v/>
      </c>
      <c r="C464" s="375"/>
      <c r="D464" s="375"/>
      <c r="E464" s="375"/>
      <c r="F464" s="375"/>
      <c r="G464" s="375"/>
      <c r="H464" s="15"/>
      <c r="I464" s="2"/>
      <c r="J464" s="17"/>
      <c r="K464" s="2"/>
      <c r="L464" s="2"/>
      <c r="M464" s="2"/>
      <c r="N464" s="2"/>
      <c r="O464" s="2"/>
      <c r="P464" s="2"/>
      <c r="Q464" s="2"/>
      <c r="R464" s="2"/>
      <c r="S464" s="2"/>
      <c r="T464" s="2"/>
      <c r="U464" s="2"/>
      <c r="V464" s="2"/>
      <c r="W464" s="2"/>
      <c r="X464" s="2"/>
      <c r="Y464" s="2"/>
      <c r="Z464" s="2"/>
    </row>
    <row r="465" spans="1:26" ht="15.75" hidden="1" customHeight="1" x14ac:dyDescent="0.25">
      <c r="A465" s="15"/>
      <c r="B465" s="18"/>
      <c r="C465" s="2"/>
      <c r="D465" s="2"/>
      <c r="E465" s="2"/>
      <c r="F465" s="2"/>
      <c r="G465" s="2"/>
      <c r="H465" s="15"/>
      <c r="I465" s="2"/>
      <c r="J465" s="17"/>
      <c r="K465" s="2"/>
      <c r="L465" s="2"/>
      <c r="M465" s="2"/>
      <c r="N465" s="2"/>
      <c r="O465" s="2"/>
      <c r="P465" s="2"/>
      <c r="Q465" s="2"/>
      <c r="R465" s="2"/>
      <c r="S465" s="2"/>
      <c r="T465" s="2"/>
      <c r="U465" s="2"/>
      <c r="V465" s="2"/>
      <c r="W465" s="2"/>
      <c r="X465" s="2"/>
      <c r="Y465" s="2"/>
      <c r="Z465" s="2"/>
    </row>
    <row r="466" spans="1:26" ht="15.75" hidden="1" customHeight="1" x14ac:dyDescent="0.25">
      <c r="A466" s="15"/>
      <c r="B466" s="18"/>
      <c r="C466" s="2"/>
      <c r="D466" s="2"/>
      <c r="E466" s="2"/>
      <c r="F466" s="2"/>
      <c r="G466" s="2"/>
      <c r="H466" s="15"/>
      <c r="I466" s="2"/>
      <c r="J466" s="17"/>
      <c r="K466" s="2"/>
      <c r="L466" s="2"/>
      <c r="M466" s="2"/>
      <c r="N466" s="2"/>
      <c r="O466" s="2"/>
      <c r="P466" s="2"/>
      <c r="Q466" s="2"/>
      <c r="R466" s="2"/>
      <c r="S466" s="2"/>
      <c r="T466" s="2"/>
      <c r="U466" s="2"/>
      <c r="V466" s="2"/>
      <c r="W466" s="2"/>
      <c r="X466" s="2"/>
      <c r="Y466" s="2"/>
      <c r="Z466" s="2"/>
    </row>
    <row r="467" spans="1:26" ht="15.75" hidden="1" customHeight="1" x14ac:dyDescent="0.25">
      <c r="A467" s="15"/>
      <c r="B467" s="378" t="s">
        <v>98</v>
      </c>
      <c r="C467" s="356"/>
      <c r="D467" s="356"/>
      <c r="E467" s="356"/>
      <c r="F467" s="356"/>
      <c r="G467" s="357"/>
      <c r="H467" s="15"/>
      <c r="I467" s="2"/>
      <c r="J467" s="17"/>
      <c r="K467" s="2"/>
      <c r="L467" s="2"/>
      <c r="M467" s="2"/>
      <c r="N467" s="2"/>
      <c r="O467" s="2"/>
      <c r="P467" s="2"/>
      <c r="Q467" s="2"/>
      <c r="R467" s="2"/>
      <c r="S467" s="2"/>
      <c r="T467" s="2"/>
      <c r="U467" s="2"/>
      <c r="V467" s="2"/>
      <c r="W467" s="2"/>
      <c r="X467" s="2"/>
      <c r="Y467" s="2"/>
      <c r="Z467" s="2"/>
    </row>
    <row r="468" spans="1:26" ht="15.75" hidden="1" customHeight="1" x14ac:dyDescent="0.25">
      <c r="A468" s="15"/>
      <c r="B468" s="374" t="s">
        <v>35</v>
      </c>
      <c r="C468" s="375"/>
      <c r="D468" s="375"/>
      <c r="E468" s="375"/>
      <c r="F468" s="375"/>
      <c r="G468" s="375"/>
      <c r="H468" s="15"/>
      <c r="I468" s="2"/>
      <c r="J468" s="17"/>
      <c r="K468" s="2"/>
      <c r="L468" s="2"/>
      <c r="M468" s="2"/>
      <c r="N468" s="2"/>
      <c r="O468" s="2"/>
      <c r="P468" s="2"/>
      <c r="Q468" s="2"/>
      <c r="R468" s="2"/>
      <c r="S468" s="2"/>
      <c r="T468" s="2"/>
      <c r="U468" s="2"/>
      <c r="V468" s="2"/>
      <c r="W468" s="2"/>
      <c r="X468" s="2"/>
      <c r="Y468" s="2"/>
      <c r="Z468" s="2"/>
    </row>
    <row r="469" spans="1:26" ht="15.75" hidden="1" customHeight="1" x14ac:dyDescent="0.25">
      <c r="A469" s="15"/>
      <c r="B469" s="18"/>
      <c r="C469" s="19" t="s">
        <v>36</v>
      </c>
      <c r="D469" s="2"/>
      <c r="E469" s="2"/>
      <c r="F469" s="2"/>
      <c r="G469" s="2"/>
      <c r="H469" s="15"/>
      <c r="I469" s="2"/>
      <c r="J469" s="17"/>
      <c r="K469" s="2"/>
      <c r="L469" s="2"/>
      <c r="M469" s="2"/>
      <c r="N469" s="2"/>
      <c r="O469" s="2"/>
      <c r="P469" s="2"/>
      <c r="Q469" s="2"/>
      <c r="R469" s="2"/>
      <c r="S469" s="2"/>
      <c r="T469" s="2"/>
      <c r="U469" s="2"/>
      <c r="V469" s="2"/>
      <c r="W469" s="2"/>
      <c r="X469" s="2"/>
      <c r="Y469" s="2"/>
      <c r="Z469" s="2"/>
    </row>
    <row r="470" spans="1:26" ht="15.75" hidden="1" customHeight="1" x14ac:dyDescent="0.25">
      <c r="A470" s="15"/>
      <c r="B470" s="20" t="s">
        <v>37</v>
      </c>
      <c r="C470" s="379"/>
      <c r="D470" s="380"/>
      <c r="E470" s="380"/>
      <c r="F470" s="380"/>
      <c r="G470" s="381"/>
      <c r="H470" s="15" t="s">
        <v>39</v>
      </c>
      <c r="I470" s="2"/>
      <c r="J470" s="17"/>
      <c r="K470" s="2"/>
      <c r="L470" s="2"/>
      <c r="M470" s="2"/>
      <c r="N470" s="2"/>
      <c r="O470" s="2"/>
      <c r="P470" s="2"/>
      <c r="Q470" s="2"/>
      <c r="R470" s="2"/>
      <c r="S470" s="2"/>
      <c r="T470" s="2"/>
      <c r="U470" s="2"/>
      <c r="V470" s="2"/>
      <c r="W470" s="2"/>
      <c r="X470" s="2"/>
      <c r="Y470" s="2"/>
      <c r="Z470" s="2"/>
    </row>
    <row r="471" spans="1:26" ht="15.75" hidden="1" customHeight="1" x14ac:dyDescent="0.25">
      <c r="A471" s="15"/>
      <c r="B471" s="18"/>
      <c r="C471" s="18"/>
      <c r="D471" s="18"/>
      <c r="E471" s="18"/>
      <c r="F471" s="18"/>
      <c r="G471" s="21" t="s">
        <v>40</v>
      </c>
      <c r="H471" s="15"/>
      <c r="I471" s="2"/>
      <c r="J471" s="17"/>
      <c r="K471" s="2"/>
      <c r="L471" s="2"/>
      <c r="M471" s="2"/>
      <c r="N471" s="2"/>
      <c r="O471" s="2"/>
      <c r="P471" s="2"/>
      <c r="Q471" s="2"/>
      <c r="R471" s="2"/>
      <c r="S471" s="2"/>
      <c r="T471" s="2"/>
      <c r="U471" s="2"/>
      <c r="V471" s="2"/>
      <c r="W471" s="2"/>
      <c r="X471" s="2"/>
      <c r="Y471" s="2"/>
      <c r="Z471" s="2"/>
    </row>
    <row r="472" spans="1:26" ht="15.75" hidden="1" customHeight="1" x14ac:dyDescent="0.25">
      <c r="A472" s="15"/>
      <c r="B472" s="20" t="s">
        <v>41</v>
      </c>
      <c r="C472" s="382"/>
      <c r="D472" s="381"/>
      <c r="E472" s="18"/>
      <c r="F472" s="382"/>
      <c r="G472" s="381"/>
      <c r="H472" s="15" t="s">
        <v>44</v>
      </c>
      <c r="I472" s="2"/>
      <c r="J472" s="17"/>
      <c r="K472" s="2"/>
      <c r="L472" s="2"/>
      <c r="M472" s="2"/>
      <c r="N472" s="2"/>
      <c r="O472" s="2"/>
      <c r="P472" s="2"/>
      <c r="Q472" s="2"/>
      <c r="R472" s="2"/>
      <c r="S472" s="2"/>
      <c r="T472" s="2"/>
      <c r="U472" s="2"/>
      <c r="V472" s="2"/>
      <c r="W472" s="2"/>
      <c r="X472" s="2"/>
      <c r="Y472" s="2"/>
      <c r="Z472" s="2"/>
    </row>
    <row r="473" spans="1:26" ht="15.75" hidden="1" customHeight="1" x14ac:dyDescent="0.25">
      <c r="A473" s="15"/>
      <c r="B473" s="18"/>
      <c r="C473" s="18"/>
      <c r="D473" s="18"/>
      <c r="E473" s="18"/>
      <c r="F473" s="18"/>
      <c r="G473" s="18"/>
      <c r="H473" s="15"/>
      <c r="I473" s="2"/>
      <c r="J473" s="17"/>
      <c r="K473" s="2"/>
      <c r="L473" s="2"/>
      <c r="M473" s="2"/>
      <c r="N473" s="2"/>
      <c r="O473" s="2"/>
      <c r="P473" s="2"/>
      <c r="Q473" s="2"/>
      <c r="R473" s="2"/>
      <c r="S473" s="2"/>
      <c r="T473" s="2"/>
      <c r="U473" s="2"/>
      <c r="V473" s="2"/>
      <c r="W473" s="2"/>
      <c r="X473" s="2"/>
      <c r="Y473" s="2"/>
      <c r="Z473" s="2"/>
    </row>
    <row r="474" spans="1:26" ht="15.75" hidden="1" customHeight="1" x14ac:dyDescent="0.25">
      <c r="A474" s="15"/>
      <c r="B474" s="20" t="s">
        <v>45</v>
      </c>
      <c r="C474" s="383"/>
      <c r="D474" s="380"/>
      <c r="E474" s="380"/>
      <c r="F474" s="380"/>
      <c r="G474" s="381"/>
      <c r="H474" s="15" t="s">
        <v>47</v>
      </c>
      <c r="I474" s="2"/>
      <c r="J474" s="17"/>
      <c r="K474" s="2"/>
      <c r="L474" s="2"/>
      <c r="M474" s="2"/>
      <c r="N474" s="2"/>
      <c r="O474" s="2"/>
      <c r="P474" s="2"/>
      <c r="Q474" s="2"/>
      <c r="R474" s="2"/>
      <c r="S474" s="2"/>
      <c r="T474" s="2"/>
      <c r="U474" s="2"/>
      <c r="V474" s="2"/>
      <c r="W474" s="2"/>
      <c r="X474" s="2"/>
      <c r="Y474" s="2"/>
      <c r="Z474" s="2"/>
    </row>
    <row r="475" spans="1:26" ht="15.75" hidden="1" customHeight="1" x14ac:dyDescent="0.25">
      <c r="A475" s="15"/>
      <c r="B475" s="20"/>
      <c r="C475" s="384"/>
      <c r="D475" s="375"/>
      <c r="E475" s="375"/>
      <c r="F475" s="375"/>
      <c r="G475" s="375"/>
      <c r="H475" s="15"/>
      <c r="I475" s="2"/>
      <c r="J475" s="17"/>
      <c r="K475" s="2"/>
      <c r="L475" s="2"/>
      <c r="M475" s="2"/>
      <c r="N475" s="2"/>
      <c r="O475" s="2"/>
      <c r="P475" s="2"/>
      <c r="Q475" s="2"/>
      <c r="R475" s="2"/>
      <c r="S475" s="2"/>
      <c r="T475" s="2"/>
      <c r="U475" s="2"/>
      <c r="V475" s="2"/>
      <c r="W475" s="2"/>
      <c r="X475" s="2"/>
      <c r="Y475" s="2"/>
      <c r="Z475" s="2"/>
    </row>
    <row r="476" spans="1:26" ht="15.75" hidden="1" customHeight="1" x14ac:dyDescent="0.25">
      <c r="A476" s="15"/>
      <c r="B476" s="17" t="s">
        <v>48</v>
      </c>
      <c r="C476" s="26"/>
      <c r="D476" s="17"/>
      <c r="E476" s="26"/>
      <c r="F476" s="17"/>
      <c r="G476" s="26"/>
      <c r="H476" s="27"/>
      <c r="I476" s="2"/>
      <c r="J476" s="17"/>
      <c r="K476" s="2"/>
      <c r="L476" s="2"/>
      <c r="M476" s="2"/>
      <c r="N476" s="2"/>
      <c r="O476" s="2"/>
      <c r="P476" s="2"/>
      <c r="Q476" s="2"/>
      <c r="R476" s="2"/>
      <c r="S476" s="2"/>
      <c r="T476" s="2"/>
      <c r="U476" s="2"/>
      <c r="V476" s="2"/>
      <c r="W476" s="2"/>
      <c r="X476" s="2"/>
      <c r="Y476" s="2"/>
      <c r="Z476" s="2"/>
    </row>
    <row r="477" spans="1:26" ht="15.75" hidden="1" customHeight="1" x14ac:dyDescent="0.25">
      <c r="A477" s="15"/>
      <c r="B477" s="18"/>
      <c r="C477" s="17"/>
      <c r="D477" s="17"/>
      <c r="E477" s="17"/>
      <c r="F477" s="17"/>
      <c r="G477" s="17"/>
      <c r="H477" s="15"/>
      <c r="I477" s="2"/>
      <c r="J477" s="17"/>
      <c r="K477" s="2"/>
      <c r="L477" s="2"/>
      <c r="M477" s="2"/>
      <c r="N477" s="2"/>
      <c r="O477" s="2"/>
      <c r="P477" s="2"/>
      <c r="Q477" s="2"/>
      <c r="R477" s="2"/>
      <c r="S477" s="2"/>
      <c r="T477" s="2"/>
      <c r="U477" s="2"/>
      <c r="V477" s="2"/>
      <c r="W477" s="2"/>
      <c r="X477" s="2"/>
      <c r="Y477" s="2"/>
      <c r="Z477" s="2"/>
    </row>
    <row r="478" spans="1:26" ht="15.75" hidden="1" customHeight="1" x14ac:dyDescent="0.25">
      <c r="A478" s="15"/>
      <c r="B478" s="17" t="s">
        <v>52</v>
      </c>
      <c r="C478" s="26"/>
      <c r="D478" s="17"/>
      <c r="E478" s="26"/>
      <c r="F478" s="17"/>
      <c r="G478" s="26"/>
      <c r="H478" s="15"/>
      <c r="I478" s="2"/>
      <c r="J478" s="17"/>
      <c r="K478" s="2"/>
      <c r="L478" s="2"/>
      <c r="M478" s="2"/>
      <c r="N478" s="2"/>
      <c r="O478" s="2"/>
      <c r="P478" s="2"/>
      <c r="Q478" s="2"/>
      <c r="R478" s="2"/>
      <c r="S478" s="2"/>
      <c r="T478" s="2"/>
      <c r="U478" s="2"/>
      <c r="V478" s="2"/>
      <c r="W478" s="2"/>
      <c r="X478" s="2"/>
      <c r="Y478" s="2"/>
      <c r="Z478" s="2"/>
    </row>
    <row r="479" spans="1:26" ht="15.75" hidden="1" customHeight="1" x14ac:dyDescent="0.25">
      <c r="A479" s="15"/>
      <c r="B479" s="18"/>
      <c r="C479" s="23"/>
      <c r="D479" s="23"/>
      <c r="E479" s="23"/>
      <c r="F479" s="23"/>
      <c r="G479" s="23"/>
      <c r="H479" s="15"/>
      <c r="I479" s="2"/>
      <c r="J479" s="17"/>
      <c r="K479" s="2"/>
      <c r="L479" s="2"/>
      <c r="M479" s="2"/>
      <c r="N479" s="2"/>
      <c r="O479" s="2"/>
      <c r="P479" s="2"/>
      <c r="Q479" s="2"/>
      <c r="R479" s="2"/>
      <c r="S479" s="2"/>
      <c r="T479" s="2"/>
      <c r="U479" s="2"/>
      <c r="V479" s="2"/>
      <c r="W479" s="2"/>
      <c r="X479" s="2"/>
      <c r="Y479" s="2"/>
      <c r="Z479" s="2"/>
    </row>
    <row r="480" spans="1:26" ht="15.75" hidden="1" customHeight="1" x14ac:dyDescent="0.25">
      <c r="A480" s="15"/>
      <c r="B480" s="376" t="s">
        <v>55</v>
      </c>
      <c r="C480" s="356"/>
      <c r="D480" s="356"/>
      <c r="E480" s="356"/>
      <c r="F480" s="356"/>
      <c r="G480" s="357"/>
      <c r="H480" s="15"/>
      <c r="I480" s="2"/>
      <c r="J480" s="17"/>
      <c r="K480" s="2"/>
      <c r="L480" s="2"/>
      <c r="M480" s="2"/>
      <c r="N480" s="2"/>
      <c r="O480" s="2"/>
      <c r="P480" s="2"/>
      <c r="Q480" s="2"/>
      <c r="R480" s="2"/>
      <c r="S480" s="2"/>
      <c r="T480" s="2"/>
      <c r="U480" s="2"/>
      <c r="V480" s="2"/>
      <c r="W480" s="2"/>
      <c r="X480" s="2"/>
      <c r="Y480" s="2"/>
      <c r="Z480" s="2"/>
    </row>
    <row r="481" spans="1:26" ht="15.75" hidden="1" customHeight="1" x14ac:dyDescent="0.25">
      <c r="A481" s="15"/>
      <c r="B481" s="377" t="str">
        <f>IF(OR(C470="",C472="",F472="",C474=""),"",CONCATENATE($E$1," ",C470," ",$E$2," *",C472," *",F472,", ",$E$4," ",$C474))</f>
        <v/>
      </c>
      <c r="C481" s="375"/>
      <c r="D481" s="375"/>
      <c r="E481" s="375"/>
      <c r="F481" s="375"/>
      <c r="G481" s="375"/>
      <c r="H481" s="15"/>
      <c r="I481" s="2"/>
      <c r="J481" s="17"/>
      <c r="K481" s="2"/>
      <c r="L481" s="2"/>
      <c r="M481" s="2"/>
      <c r="N481" s="2"/>
      <c r="O481" s="2"/>
      <c r="P481" s="2"/>
      <c r="Q481" s="2"/>
      <c r="R481" s="2"/>
      <c r="S481" s="2"/>
      <c r="T481" s="2"/>
      <c r="U481" s="2"/>
      <c r="V481" s="2"/>
      <c r="W481" s="2"/>
      <c r="X481" s="2"/>
      <c r="Y481" s="2"/>
      <c r="Z481" s="2"/>
    </row>
    <row r="482" spans="1:26" ht="15.75" hidden="1" customHeight="1" x14ac:dyDescent="0.25">
      <c r="A482" s="15"/>
      <c r="B482" s="18"/>
      <c r="C482" s="2"/>
      <c r="D482" s="2"/>
      <c r="E482" s="2"/>
      <c r="F482" s="2"/>
      <c r="G482" s="2"/>
      <c r="H482" s="15"/>
      <c r="I482" s="2"/>
      <c r="J482" s="17"/>
      <c r="K482" s="2"/>
      <c r="L482" s="2"/>
      <c r="M482" s="2"/>
      <c r="N482" s="2"/>
      <c r="O482" s="2"/>
      <c r="P482" s="2"/>
      <c r="Q482" s="2"/>
      <c r="R482" s="2"/>
      <c r="S482" s="2"/>
      <c r="T482" s="2"/>
      <c r="U482" s="2"/>
      <c r="V482" s="2"/>
      <c r="W482" s="2"/>
      <c r="X482" s="2"/>
      <c r="Y482" s="2"/>
      <c r="Z482" s="2"/>
    </row>
    <row r="483" spans="1:26" ht="15.75" hidden="1" customHeight="1" x14ac:dyDescent="0.25">
      <c r="A483" s="15"/>
      <c r="B483" s="18"/>
      <c r="C483" s="2"/>
      <c r="D483" s="2"/>
      <c r="E483" s="2"/>
      <c r="F483" s="2"/>
      <c r="G483" s="2"/>
      <c r="H483" s="15"/>
      <c r="I483" s="2"/>
      <c r="J483" s="17"/>
      <c r="K483" s="2"/>
      <c r="L483" s="2"/>
      <c r="M483" s="2"/>
      <c r="N483" s="2"/>
      <c r="O483" s="2"/>
      <c r="P483" s="2"/>
      <c r="Q483" s="2"/>
      <c r="R483" s="2"/>
      <c r="S483" s="2"/>
      <c r="T483" s="2"/>
      <c r="U483" s="2"/>
      <c r="V483" s="2"/>
      <c r="W483" s="2"/>
      <c r="X483" s="2"/>
      <c r="Y483" s="2"/>
      <c r="Z483" s="2"/>
    </row>
    <row r="484" spans="1:26" ht="15.75" hidden="1" customHeight="1" x14ac:dyDescent="0.25">
      <c r="A484" s="15"/>
      <c r="B484" s="378" t="s">
        <v>99</v>
      </c>
      <c r="C484" s="356"/>
      <c r="D484" s="356"/>
      <c r="E484" s="356"/>
      <c r="F484" s="356"/>
      <c r="G484" s="357"/>
      <c r="H484" s="15"/>
      <c r="I484" s="2"/>
      <c r="J484" s="17"/>
      <c r="K484" s="2"/>
      <c r="L484" s="2"/>
      <c r="M484" s="2"/>
      <c r="N484" s="2"/>
      <c r="O484" s="2"/>
      <c r="P484" s="2"/>
      <c r="Q484" s="2"/>
      <c r="R484" s="2"/>
      <c r="S484" s="2"/>
      <c r="T484" s="2"/>
      <c r="U484" s="2"/>
      <c r="V484" s="2"/>
      <c r="W484" s="2"/>
      <c r="X484" s="2"/>
      <c r="Y484" s="2"/>
      <c r="Z484" s="2"/>
    </row>
    <row r="485" spans="1:26" ht="15.75" hidden="1" customHeight="1" x14ac:dyDescent="0.25">
      <c r="A485" s="15"/>
      <c r="B485" s="374" t="s">
        <v>35</v>
      </c>
      <c r="C485" s="375"/>
      <c r="D485" s="375"/>
      <c r="E485" s="375"/>
      <c r="F485" s="375"/>
      <c r="G485" s="375"/>
      <c r="H485" s="15"/>
      <c r="I485" s="2"/>
      <c r="J485" s="17"/>
      <c r="K485" s="2"/>
      <c r="L485" s="2"/>
      <c r="M485" s="2"/>
      <c r="N485" s="2"/>
      <c r="O485" s="2"/>
      <c r="P485" s="2"/>
      <c r="Q485" s="2"/>
      <c r="R485" s="2"/>
      <c r="S485" s="2"/>
      <c r="T485" s="2"/>
      <c r="U485" s="2"/>
      <c r="V485" s="2"/>
      <c r="W485" s="2"/>
      <c r="X485" s="2"/>
      <c r="Y485" s="2"/>
      <c r="Z485" s="2"/>
    </row>
    <row r="486" spans="1:26" ht="15.75" hidden="1" customHeight="1" x14ac:dyDescent="0.25">
      <c r="A486" s="15"/>
      <c r="B486" s="18"/>
      <c r="C486" s="19" t="s">
        <v>36</v>
      </c>
      <c r="D486" s="2"/>
      <c r="E486" s="2"/>
      <c r="F486" s="2"/>
      <c r="G486" s="2"/>
      <c r="H486" s="15"/>
      <c r="I486" s="2"/>
      <c r="J486" s="17"/>
      <c r="K486" s="2"/>
      <c r="L486" s="2"/>
      <c r="M486" s="2"/>
      <c r="N486" s="2"/>
      <c r="O486" s="2"/>
      <c r="P486" s="2"/>
      <c r="Q486" s="2"/>
      <c r="R486" s="2"/>
      <c r="S486" s="2"/>
      <c r="T486" s="2"/>
      <c r="U486" s="2"/>
      <c r="V486" s="2"/>
      <c r="W486" s="2"/>
      <c r="X486" s="2"/>
      <c r="Y486" s="2"/>
      <c r="Z486" s="2"/>
    </row>
    <row r="487" spans="1:26" ht="15.75" hidden="1" customHeight="1" x14ac:dyDescent="0.25">
      <c r="A487" s="15"/>
      <c r="B487" s="20" t="s">
        <v>37</v>
      </c>
      <c r="C487" s="379"/>
      <c r="D487" s="380"/>
      <c r="E487" s="380"/>
      <c r="F487" s="380"/>
      <c r="G487" s="381"/>
      <c r="H487" s="15" t="s">
        <v>39</v>
      </c>
      <c r="I487" s="2"/>
      <c r="J487" s="17"/>
      <c r="K487" s="2"/>
      <c r="L487" s="2"/>
      <c r="M487" s="2"/>
      <c r="N487" s="2"/>
      <c r="O487" s="2"/>
      <c r="P487" s="2"/>
      <c r="Q487" s="2"/>
      <c r="R487" s="2"/>
      <c r="S487" s="2"/>
      <c r="T487" s="2"/>
      <c r="U487" s="2"/>
      <c r="V487" s="2"/>
      <c r="W487" s="2"/>
      <c r="X487" s="2"/>
      <c r="Y487" s="2"/>
      <c r="Z487" s="2"/>
    </row>
    <row r="488" spans="1:26" ht="15.75" hidden="1" customHeight="1" x14ac:dyDescent="0.25">
      <c r="A488" s="15"/>
      <c r="B488" s="18"/>
      <c r="C488" s="18"/>
      <c r="D488" s="18"/>
      <c r="E488" s="18"/>
      <c r="F488" s="18"/>
      <c r="G488" s="21" t="s">
        <v>40</v>
      </c>
      <c r="H488" s="15"/>
      <c r="I488" s="2"/>
      <c r="J488" s="17"/>
      <c r="K488" s="2"/>
      <c r="L488" s="2"/>
      <c r="M488" s="2"/>
      <c r="N488" s="2"/>
      <c r="O488" s="2"/>
      <c r="P488" s="2"/>
      <c r="Q488" s="2"/>
      <c r="R488" s="2"/>
      <c r="S488" s="2"/>
      <c r="T488" s="2"/>
      <c r="U488" s="2"/>
      <c r="V488" s="2"/>
      <c r="W488" s="2"/>
      <c r="X488" s="2"/>
      <c r="Y488" s="2"/>
      <c r="Z488" s="2"/>
    </row>
    <row r="489" spans="1:26" ht="15.75" hidden="1" customHeight="1" x14ac:dyDescent="0.25">
      <c r="A489" s="15"/>
      <c r="B489" s="20" t="s">
        <v>41</v>
      </c>
      <c r="C489" s="382"/>
      <c r="D489" s="381"/>
      <c r="E489" s="18"/>
      <c r="F489" s="382"/>
      <c r="G489" s="381"/>
      <c r="H489" s="15" t="s">
        <v>44</v>
      </c>
      <c r="I489" s="2"/>
      <c r="J489" s="17"/>
      <c r="K489" s="2"/>
      <c r="L489" s="2"/>
      <c r="M489" s="2"/>
      <c r="N489" s="2"/>
      <c r="O489" s="2"/>
      <c r="P489" s="2"/>
      <c r="Q489" s="2"/>
      <c r="R489" s="2"/>
      <c r="S489" s="2"/>
      <c r="T489" s="2"/>
      <c r="U489" s="2"/>
      <c r="V489" s="2"/>
      <c r="W489" s="2"/>
      <c r="X489" s="2"/>
      <c r="Y489" s="2"/>
      <c r="Z489" s="2"/>
    </row>
    <row r="490" spans="1:26" ht="15.75" hidden="1" customHeight="1" x14ac:dyDescent="0.25">
      <c r="A490" s="15"/>
      <c r="B490" s="18"/>
      <c r="C490" s="18"/>
      <c r="D490" s="18"/>
      <c r="E490" s="18"/>
      <c r="F490" s="18"/>
      <c r="G490" s="18"/>
      <c r="H490" s="15"/>
      <c r="I490" s="2"/>
      <c r="J490" s="17"/>
      <c r="K490" s="2"/>
      <c r="L490" s="2"/>
      <c r="M490" s="2"/>
      <c r="N490" s="2"/>
      <c r="O490" s="2"/>
      <c r="P490" s="2"/>
      <c r="Q490" s="2"/>
      <c r="R490" s="2"/>
      <c r="S490" s="2"/>
      <c r="T490" s="2"/>
      <c r="U490" s="2"/>
      <c r="V490" s="2"/>
      <c r="W490" s="2"/>
      <c r="X490" s="2"/>
      <c r="Y490" s="2"/>
      <c r="Z490" s="2"/>
    </row>
    <row r="491" spans="1:26" ht="15.75" hidden="1" customHeight="1" x14ac:dyDescent="0.25">
      <c r="A491" s="15"/>
      <c r="B491" s="20" t="s">
        <v>45</v>
      </c>
      <c r="C491" s="383"/>
      <c r="D491" s="380"/>
      <c r="E491" s="380"/>
      <c r="F491" s="380"/>
      <c r="G491" s="381"/>
      <c r="H491" s="15" t="s">
        <v>47</v>
      </c>
      <c r="I491" s="2"/>
      <c r="J491" s="17"/>
      <c r="K491" s="2"/>
      <c r="L491" s="2"/>
      <c r="M491" s="2"/>
      <c r="N491" s="2"/>
      <c r="O491" s="2"/>
      <c r="P491" s="2"/>
      <c r="Q491" s="2"/>
      <c r="R491" s="2"/>
      <c r="S491" s="2"/>
      <c r="T491" s="2"/>
      <c r="U491" s="2"/>
      <c r="V491" s="2"/>
      <c r="W491" s="2"/>
      <c r="X491" s="2"/>
      <c r="Y491" s="2"/>
      <c r="Z491" s="2"/>
    </row>
    <row r="492" spans="1:26" ht="15.75" hidden="1" customHeight="1" x14ac:dyDescent="0.25">
      <c r="A492" s="15"/>
      <c r="B492" s="20"/>
      <c r="C492" s="384"/>
      <c r="D492" s="375"/>
      <c r="E492" s="375"/>
      <c r="F492" s="375"/>
      <c r="G492" s="375"/>
      <c r="H492" s="15"/>
      <c r="I492" s="2"/>
      <c r="J492" s="17"/>
      <c r="K492" s="2"/>
      <c r="L492" s="2"/>
      <c r="M492" s="2"/>
      <c r="N492" s="2"/>
      <c r="O492" s="2"/>
      <c r="P492" s="2"/>
      <c r="Q492" s="2"/>
      <c r="R492" s="2"/>
      <c r="S492" s="2"/>
      <c r="T492" s="2"/>
      <c r="U492" s="2"/>
      <c r="V492" s="2"/>
      <c r="W492" s="2"/>
      <c r="X492" s="2"/>
      <c r="Y492" s="2"/>
      <c r="Z492" s="2"/>
    </row>
    <row r="493" spans="1:26" ht="15.75" hidden="1" customHeight="1" x14ac:dyDescent="0.25">
      <c r="A493" s="15"/>
      <c r="B493" s="17" t="s">
        <v>48</v>
      </c>
      <c r="C493" s="26"/>
      <c r="D493" s="17"/>
      <c r="E493" s="26"/>
      <c r="F493" s="17"/>
      <c r="G493" s="26"/>
      <c r="H493" s="27"/>
      <c r="I493" s="2"/>
      <c r="J493" s="17"/>
      <c r="K493" s="2"/>
      <c r="L493" s="2"/>
      <c r="M493" s="2"/>
      <c r="N493" s="2"/>
      <c r="O493" s="2"/>
      <c r="P493" s="2"/>
      <c r="Q493" s="2"/>
      <c r="R493" s="2"/>
      <c r="S493" s="2"/>
      <c r="T493" s="2"/>
      <c r="U493" s="2"/>
      <c r="V493" s="2"/>
      <c r="W493" s="2"/>
      <c r="X493" s="2"/>
      <c r="Y493" s="2"/>
      <c r="Z493" s="2"/>
    </row>
    <row r="494" spans="1:26" ht="15.75" hidden="1" customHeight="1" x14ac:dyDescent="0.25">
      <c r="A494" s="15"/>
      <c r="B494" s="18"/>
      <c r="C494" s="17"/>
      <c r="D494" s="17"/>
      <c r="E494" s="17"/>
      <c r="F494" s="17"/>
      <c r="G494" s="17"/>
      <c r="H494" s="15"/>
      <c r="I494" s="2"/>
      <c r="J494" s="17"/>
      <c r="K494" s="2"/>
      <c r="L494" s="2"/>
      <c r="M494" s="2"/>
      <c r="N494" s="2"/>
      <c r="O494" s="2"/>
      <c r="P494" s="2"/>
      <c r="Q494" s="2"/>
      <c r="R494" s="2"/>
      <c r="S494" s="2"/>
      <c r="T494" s="2"/>
      <c r="U494" s="2"/>
      <c r="V494" s="2"/>
      <c r="W494" s="2"/>
      <c r="X494" s="2"/>
      <c r="Y494" s="2"/>
      <c r="Z494" s="2"/>
    </row>
    <row r="495" spans="1:26" ht="15.75" hidden="1" customHeight="1" x14ac:dyDescent="0.25">
      <c r="A495" s="15"/>
      <c r="B495" s="17" t="s">
        <v>52</v>
      </c>
      <c r="C495" s="26"/>
      <c r="D495" s="17"/>
      <c r="E495" s="26"/>
      <c r="F495" s="17"/>
      <c r="G495" s="26"/>
      <c r="H495" s="15"/>
      <c r="I495" s="2"/>
      <c r="J495" s="17"/>
      <c r="K495" s="2"/>
      <c r="L495" s="2"/>
      <c r="M495" s="2"/>
      <c r="N495" s="2"/>
      <c r="O495" s="2"/>
      <c r="P495" s="2"/>
      <c r="Q495" s="2"/>
      <c r="R495" s="2"/>
      <c r="S495" s="2"/>
      <c r="T495" s="2"/>
      <c r="U495" s="2"/>
      <c r="V495" s="2"/>
      <c r="W495" s="2"/>
      <c r="X495" s="2"/>
      <c r="Y495" s="2"/>
      <c r="Z495" s="2"/>
    </row>
    <row r="496" spans="1:26" ht="15.75" hidden="1" customHeight="1" x14ac:dyDescent="0.25">
      <c r="A496" s="15"/>
      <c r="B496" s="18"/>
      <c r="C496" s="23"/>
      <c r="D496" s="23"/>
      <c r="E496" s="23"/>
      <c r="F496" s="23"/>
      <c r="G496" s="23"/>
      <c r="H496" s="15"/>
      <c r="I496" s="2"/>
      <c r="J496" s="17"/>
      <c r="K496" s="2"/>
      <c r="L496" s="2"/>
      <c r="M496" s="2"/>
      <c r="N496" s="2"/>
      <c r="O496" s="2"/>
      <c r="P496" s="2"/>
      <c r="Q496" s="2"/>
      <c r="R496" s="2"/>
      <c r="S496" s="2"/>
      <c r="T496" s="2"/>
      <c r="U496" s="2"/>
      <c r="V496" s="2"/>
      <c r="W496" s="2"/>
      <c r="X496" s="2"/>
      <c r="Y496" s="2"/>
      <c r="Z496" s="2"/>
    </row>
    <row r="497" spans="1:26" ht="15.75" hidden="1" customHeight="1" x14ac:dyDescent="0.25">
      <c r="A497" s="15"/>
      <c r="B497" s="376" t="s">
        <v>55</v>
      </c>
      <c r="C497" s="356"/>
      <c r="D497" s="356"/>
      <c r="E497" s="356"/>
      <c r="F497" s="356"/>
      <c r="G497" s="357"/>
      <c r="H497" s="15"/>
      <c r="I497" s="2"/>
      <c r="J497" s="17"/>
      <c r="K497" s="2"/>
      <c r="L497" s="2"/>
      <c r="M497" s="2"/>
      <c r="N497" s="2"/>
      <c r="O497" s="2"/>
      <c r="P497" s="2"/>
      <c r="Q497" s="2"/>
      <c r="R497" s="2"/>
      <c r="S497" s="2"/>
      <c r="T497" s="2"/>
      <c r="U497" s="2"/>
      <c r="V497" s="2"/>
      <c r="W497" s="2"/>
      <c r="X497" s="2"/>
      <c r="Y497" s="2"/>
      <c r="Z497" s="2"/>
    </row>
    <row r="498" spans="1:26" ht="15.75" hidden="1" customHeight="1" x14ac:dyDescent="0.25">
      <c r="A498" s="15"/>
      <c r="B498" s="377" t="str">
        <f>IF(OR(C487="",C489="",F489="",C491=""),"",CONCATENATE($E$1," ",C487," ",$E$2," *",C489," *",F489,", ",$E$4," ",$C491))</f>
        <v/>
      </c>
      <c r="C498" s="375"/>
      <c r="D498" s="375"/>
      <c r="E498" s="375"/>
      <c r="F498" s="375"/>
      <c r="G498" s="375"/>
      <c r="H498" s="15"/>
      <c r="I498" s="2"/>
      <c r="J498" s="17"/>
      <c r="K498" s="2"/>
      <c r="L498" s="2"/>
      <c r="M498" s="2"/>
      <c r="N498" s="2"/>
      <c r="O498" s="2"/>
      <c r="P498" s="2"/>
      <c r="Q498" s="2"/>
      <c r="R498" s="2"/>
      <c r="S498" s="2"/>
      <c r="T498" s="2"/>
      <c r="U498" s="2"/>
      <c r="V498" s="2"/>
      <c r="W498" s="2"/>
      <c r="X498" s="2"/>
      <c r="Y498" s="2"/>
      <c r="Z498" s="2"/>
    </row>
    <row r="499" spans="1:26" ht="15.75" hidden="1" customHeight="1" x14ac:dyDescent="0.25">
      <c r="A499" s="15"/>
      <c r="B499" s="18"/>
      <c r="C499" s="2"/>
      <c r="D499" s="2"/>
      <c r="E499" s="2"/>
      <c r="F499" s="2"/>
      <c r="G499" s="2"/>
      <c r="H499" s="15"/>
      <c r="I499" s="2"/>
      <c r="J499" s="17"/>
      <c r="K499" s="2"/>
      <c r="L499" s="2"/>
      <c r="M499" s="2"/>
      <c r="N499" s="2"/>
      <c r="O499" s="2"/>
      <c r="P499" s="2"/>
      <c r="Q499" s="2"/>
      <c r="R499" s="2"/>
      <c r="S499" s="2"/>
      <c r="T499" s="2"/>
      <c r="U499" s="2"/>
      <c r="V499" s="2"/>
      <c r="W499" s="2"/>
      <c r="X499" s="2"/>
      <c r="Y499" s="2"/>
      <c r="Z499" s="2"/>
    </row>
    <row r="500" spans="1:26" ht="15.75" hidden="1" customHeight="1" x14ac:dyDescent="0.25">
      <c r="A500" s="15"/>
      <c r="B500" s="18"/>
      <c r="C500" s="2"/>
      <c r="D500" s="2"/>
      <c r="E500" s="2"/>
      <c r="F500" s="2"/>
      <c r="G500" s="2"/>
      <c r="H500" s="15"/>
      <c r="I500" s="2"/>
      <c r="J500" s="17"/>
      <c r="K500" s="2"/>
      <c r="L500" s="2"/>
      <c r="M500" s="2"/>
      <c r="N500" s="2"/>
      <c r="O500" s="2"/>
      <c r="P500" s="2"/>
      <c r="Q500" s="2"/>
      <c r="R500" s="2"/>
      <c r="S500" s="2"/>
      <c r="T500" s="2"/>
      <c r="U500" s="2"/>
      <c r="V500" s="2"/>
      <c r="W500" s="2"/>
      <c r="X500" s="2"/>
      <c r="Y500" s="2"/>
      <c r="Z500" s="2"/>
    </row>
    <row r="501" spans="1:26" ht="15.75" hidden="1" customHeight="1" x14ac:dyDescent="0.25">
      <c r="A501" s="15"/>
      <c r="B501" s="378" t="s">
        <v>100</v>
      </c>
      <c r="C501" s="356"/>
      <c r="D501" s="356"/>
      <c r="E501" s="356"/>
      <c r="F501" s="356"/>
      <c r="G501" s="357"/>
      <c r="H501" s="15"/>
      <c r="I501" s="2"/>
      <c r="J501" s="17"/>
      <c r="K501" s="2"/>
      <c r="L501" s="2"/>
      <c r="M501" s="2"/>
      <c r="N501" s="2"/>
      <c r="O501" s="2"/>
      <c r="P501" s="2"/>
      <c r="Q501" s="2"/>
      <c r="R501" s="2"/>
      <c r="S501" s="2"/>
      <c r="T501" s="2"/>
      <c r="U501" s="2"/>
      <c r="V501" s="2"/>
      <c r="W501" s="2"/>
      <c r="X501" s="2"/>
      <c r="Y501" s="2"/>
      <c r="Z501" s="2"/>
    </row>
    <row r="502" spans="1:26" ht="15.75" hidden="1" customHeight="1" x14ac:dyDescent="0.25">
      <c r="A502" s="15"/>
      <c r="B502" s="374" t="s">
        <v>35</v>
      </c>
      <c r="C502" s="375"/>
      <c r="D502" s="375"/>
      <c r="E502" s="375"/>
      <c r="F502" s="375"/>
      <c r="G502" s="375"/>
      <c r="H502" s="15"/>
      <c r="I502" s="2"/>
      <c r="J502" s="17"/>
      <c r="K502" s="2"/>
      <c r="L502" s="2"/>
      <c r="M502" s="2"/>
      <c r="N502" s="2"/>
      <c r="O502" s="2"/>
      <c r="P502" s="2"/>
      <c r="Q502" s="2"/>
      <c r="R502" s="2"/>
      <c r="S502" s="2"/>
      <c r="T502" s="2"/>
      <c r="U502" s="2"/>
      <c r="V502" s="2"/>
      <c r="W502" s="2"/>
      <c r="X502" s="2"/>
      <c r="Y502" s="2"/>
      <c r="Z502" s="2"/>
    </row>
    <row r="503" spans="1:26" ht="15.75" hidden="1" customHeight="1" x14ac:dyDescent="0.25">
      <c r="A503" s="15"/>
      <c r="B503" s="18"/>
      <c r="C503" s="19" t="s">
        <v>36</v>
      </c>
      <c r="D503" s="2"/>
      <c r="E503" s="2"/>
      <c r="F503" s="2"/>
      <c r="G503" s="2"/>
      <c r="H503" s="15"/>
      <c r="I503" s="2"/>
      <c r="J503" s="17"/>
      <c r="K503" s="2"/>
      <c r="L503" s="2"/>
      <c r="M503" s="2"/>
      <c r="N503" s="2"/>
      <c r="O503" s="2"/>
      <c r="P503" s="2"/>
      <c r="Q503" s="2"/>
      <c r="R503" s="2"/>
      <c r="S503" s="2"/>
      <c r="T503" s="2"/>
      <c r="U503" s="2"/>
      <c r="V503" s="2"/>
      <c r="W503" s="2"/>
      <c r="X503" s="2"/>
      <c r="Y503" s="2"/>
      <c r="Z503" s="2"/>
    </row>
    <row r="504" spans="1:26" ht="15.75" hidden="1" customHeight="1" x14ac:dyDescent="0.25">
      <c r="A504" s="15"/>
      <c r="B504" s="20" t="s">
        <v>37</v>
      </c>
      <c r="C504" s="379"/>
      <c r="D504" s="380"/>
      <c r="E504" s="380"/>
      <c r="F504" s="380"/>
      <c r="G504" s="381"/>
      <c r="H504" s="15" t="s">
        <v>39</v>
      </c>
      <c r="I504" s="2"/>
      <c r="J504" s="17"/>
      <c r="K504" s="2"/>
      <c r="L504" s="2"/>
      <c r="M504" s="2"/>
      <c r="N504" s="2"/>
      <c r="O504" s="2"/>
      <c r="P504" s="2"/>
      <c r="Q504" s="2"/>
      <c r="R504" s="2"/>
      <c r="S504" s="2"/>
      <c r="T504" s="2"/>
      <c r="U504" s="2"/>
      <c r="V504" s="2"/>
      <c r="W504" s="2"/>
      <c r="X504" s="2"/>
      <c r="Y504" s="2"/>
      <c r="Z504" s="2"/>
    </row>
    <row r="505" spans="1:26" ht="15.75" hidden="1" customHeight="1" x14ac:dyDescent="0.25">
      <c r="A505" s="15"/>
      <c r="B505" s="18"/>
      <c r="C505" s="18"/>
      <c r="D505" s="18"/>
      <c r="E505" s="18"/>
      <c r="F505" s="18"/>
      <c r="G505" s="21" t="s">
        <v>40</v>
      </c>
      <c r="H505" s="15"/>
      <c r="I505" s="2"/>
      <c r="J505" s="17"/>
      <c r="K505" s="2"/>
      <c r="L505" s="2"/>
      <c r="M505" s="2"/>
      <c r="N505" s="2"/>
      <c r="O505" s="2"/>
      <c r="P505" s="2"/>
      <c r="Q505" s="2"/>
      <c r="R505" s="2"/>
      <c r="S505" s="2"/>
      <c r="T505" s="2"/>
      <c r="U505" s="2"/>
      <c r="V505" s="2"/>
      <c r="W505" s="2"/>
      <c r="X505" s="2"/>
      <c r="Y505" s="2"/>
      <c r="Z505" s="2"/>
    </row>
    <row r="506" spans="1:26" ht="15.75" hidden="1" customHeight="1" x14ac:dyDescent="0.25">
      <c r="A506" s="15"/>
      <c r="B506" s="20" t="s">
        <v>41</v>
      </c>
      <c r="C506" s="382"/>
      <c r="D506" s="381"/>
      <c r="E506" s="18"/>
      <c r="F506" s="382"/>
      <c r="G506" s="381"/>
      <c r="H506" s="15" t="s">
        <v>44</v>
      </c>
      <c r="I506" s="2"/>
      <c r="J506" s="17"/>
      <c r="K506" s="2"/>
      <c r="L506" s="2"/>
      <c r="M506" s="2"/>
      <c r="N506" s="2"/>
      <c r="O506" s="2"/>
      <c r="P506" s="2"/>
      <c r="Q506" s="2"/>
      <c r="R506" s="2"/>
      <c r="S506" s="2"/>
      <c r="T506" s="2"/>
      <c r="U506" s="2"/>
      <c r="V506" s="2"/>
      <c r="W506" s="2"/>
      <c r="X506" s="2"/>
      <c r="Y506" s="2"/>
      <c r="Z506" s="2"/>
    </row>
    <row r="507" spans="1:26" ht="15.75" hidden="1" customHeight="1" x14ac:dyDescent="0.25">
      <c r="A507" s="15"/>
      <c r="B507" s="18"/>
      <c r="C507" s="18"/>
      <c r="D507" s="18"/>
      <c r="E507" s="18"/>
      <c r="F507" s="18"/>
      <c r="G507" s="18"/>
      <c r="H507" s="15"/>
      <c r="I507" s="2"/>
      <c r="J507" s="17"/>
      <c r="K507" s="2"/>
      <c r="L507" s="2"/>
      <c r="M507" s="2"/>
      <c r="N507" s="2"/>
      <c r="O507" s="2"/>
      <c r="P507" s="2"/>
      <c r="Q507" s="2"/>
      <c r="R507" s="2"/>
      <c r="S507" s="2"/>
      <c r="T507" s="2"/>
      <c r="U507" s="2"/>
      <c r="V507" s="2"/>
      <c r="W507" s="2"/>
      <c r="X507" s="2"/>
      <c r="Y507" s="2"/>
      <c r="Z507" s="2"/>
    </row>
    <row r="508" spans="1:26" ht="15.75" hidden="1" customHeight="1" x14ac:dyDescent="0.25">
      <c r="A508" s="15"/>
      <c r="B508" s="20" t="s">
        <v>45</v>
      </c>
      <c r="C508" s="383"/>
      <c r="D508" s="380"/>
      <c r="E508" s="380"/>
      <c r="F508" s="380"/>
      <c r="G508" s="381"/>
      <c r="H508" s="15" t="s">
        <v>47</v>
      </c>
      <c r="I508" s="2"/>
      <c r="J508" s="17"/>
      <c r="K508" s="2"/>
      <c r="L508" s="2"/>
      <c r="M508" s="2"/>
      <c r="N508" s="2"/>
      <c r="O508" s="2"/>
      <c r="P508" s="2"/>
      <c r="Q508" s="2"/>
      <c r="R508" s="2"/>
      <c r="S508" s="2"/>
      <c r="T508" s="2"/>
      <c r="U508" s="2"/>
      <c r="V508" s="2"/>
      <c r="W508" s="2"/>
      <c r="X508" s="2"/>
      <c r="Y508" s="2"/>
      <c r="Z508" s="2"/>
    </row>
    <row r="509" spans="1:26" ht="15.75" hidden="1" customHeight="1" x14ac:dyDescent="0.25">
      <c r="A509" s="15"/>
      <c r="B509" s="20"/>
      <c r="C509" s="384"/>
      <c r="D509" s="375"/>
      <c r="E509" s="375"/>
      <c r="F509" s="375"/>
      <c r="G509" s="375"/>
      <c r="H509" s="15"/>
      <c r="I509" s="2"/>
      <c r="J509" s="17"/>
      <c r="K509" s="2"/>
      <c r="L509" s="2"/>
      <c r="M509" s="2"/>
      <c r="N509" s="2"/>
      <c r="O509" s="2"/>
      <c r="P509" s="2"/>
      <c r="Q509" s="2"/>
      <c r="R509" s="2"/>
      <c r="S509" s="2"/>
      <c r="T509" s="2"/>
      <c r="U509" s="2"/>
      <c r="V509" s="2"/>
      <c r="W509" s="2"/>
      <c r="X509" s="2"/>
      <c r="Y509" s="2"/>
      <c r="Z509" s="2"/>
    </row>
    <row r="510" spans="1:26" ht="15.75" hidden="1" customHeight="1" x14ac:dyDescent="0.25">
      <c r="A510" s="15"/>
      <c r="B510" s="17" t="s">
        <v>48</v>
      </c>
      <c r="C510" s="26"/>
      <c r="D510" s="17"/>
      <c r="E510" s="26"/>
      <c r="F510" s="17"/>
      <c r="G510" s="26"/>
      <c r="H510" s="27"/>
      <c r="I510" s="2"/>
      <c r="J510" s="17"/>
      <c r="K510" s="2"/>
      <c r="L510" s="2"/>
      <c r="M510" s="2"/>
      <c r="N510" s="2"/>
      <c r="O510" s="2"/>
      <c r="P510" s="2"/>
      <c r="Q510" s="2"/>
      <c r="R510" s="2"/>
      <c r="S510" s="2"/>
      <c r="T510" s="2"/>
      <c r="U510" s="2"/>
      <c r="V510" s="2"/>
      <c r="W510" s="2"/>
      <c r="X510" s="2"/>
      <c r="Y510" s="2"/>
      <c r="Z510" s="2"/>
    </row>
    <row r="511" spans="1:26" ht="15.75" hidden="1" customHeight="1" x14ac:dyDescent="0.25">
      <c r="A511" s="15"/>
      <c r="B511" s="18"/>
      <c r="C511" s="17"/>
      <c r="D511" s="17"/>
      <c r="E511" s="17"/>
      <c r="F511" s="17"/>
      <c r="G511" s="17"/>
      <c r="H511" s="15"/>
      <c r="I511" s="2"/>
      <c r="J511" s="17"/>
      <c r="K511" s="2"/>
      <c r="L511" s="2"/>
      <c r="M511" s="2"/>
      <c r="N511" s="2"/>
      <c r="O511" s="2"/>
      <c r="P511" s="2"/>
      <c r="Q511" s="2"/>
      <c r="R511" s="2"/>
      <c r="S511" s="2"/>
      <c r="T511" s="2"/>
      <c r="U511" s="2"/>
      <c r="V511" s="2"/>
      <c r="W511" s="2"/>
      <c r="X511" s="2"/>
      <c r="Y511" s="2"/>
      <c r="Z511" s="2"/>
    </row>
    <row r="512" spans="1:26" ht="15.75" hidden="1" customHeight="1" x14ac:dyDescent="0.25">
      <c r="A512" s="15"/>
      <c r="B512" s="17" t="s">
        <v>52</v>
      </c>
      <c r="C512" s="26"/>
      <c r="D512" s="17"/>
      <c r="E512" s="26"/>
      <c r="F512" s="17"/>
      <c r="G512" s="26"/>
      <c r="H512" s="15"/>
      <c r="I512" s="2"/>
      <c r="J512" s="17"/>
      <c r="K512" s="2"/>
      <c r="L512" s="2"/>
      <c r="M512" s="2"/>
      <c r="N512" s="2"/>
      <c r="O512" s="2"/>
      <c r="P512" s="2"/>
      <c r="Q512" s="2"/>
      <c r="R512" s="2"/>
      <c r="S512" s="2"/>
      <c r="T512" s="2"/>
      <c r="U512" s="2"/>
      <c r="V512" s="2"/>
      <c r="W512" s="2"/>
      <c r="X512" s="2"/>
      <c r="Y512" s="2"/>
      <c r="Z512" s="2"/>
    </row>
    <row r="513" spans="1:26" ht="15.75" hidden="1" customHeight="1" x14ac:dyDescent="0.25">
      <c r="A513" s="15"/>
      <c r="B513" s="18"/>
      <c r="C513" s="23"/>
      <c r="D513" s="23"/>
      <c r="E513" s="23"/>
      <c r="F513" s="23"/>
      <c r="G513" s="23"/>
      <c r="H513" s="15"/>
      <c r="I513" s="2"/>
      <c r="J513" s="17"/>
      <c r="K513" s="2"/>
      <c r="L513" s="2"/>
      <c r="M513" s="2"/>
      <c r="N513" s="2"/>
      <c r="O513" s="2"/>
      <c r="P513" s="2"/>
      <c r="Q513" s="2"/>
      <c r="R513" s="2"/>
      <c r="S513" s="2"/>
      <c r="T513" s="2"/>
      <c r="U513" s="2"/>
      <c r="V513" s="2"/>
      <c r="W513" s="2"/>
      <c r="X513" s="2"/>
      <c r="Y513" s="2"/>
      <c r="Z513" s="2"/>
    </row>
    <row r="514" spans="1:26" ht="15.75" hidden="1" customHeight="1" x14ac:dyDescent="0.25">
      <c r="A514" s="15"/>
      <c r="B514" s="376" t="s">
        <v>55</v>
      </c>
      <c r="C514" s="356"/>
      <c r="D514" s="356"/>
      <c r="E514" s="356"/>
      <c r="F514" s="356"/>
      <c r="G514" s="357"/>
      <c r="H514" s="15"/>
      <c r="I514" s="2"/>
      <c r="J514" s="17"/>
      <c r="K514" s="2"/>
      <c r="L514" s="2"/>
      <c r="M514" s="2"/>
      <c r="N514" s="2"/>
      <c r="O514" s="2"/>
      <c r="P514" s="2"/>
      <c r="Q514" s="2"/>
      <c r="R514" s="2"/>
      <c r="S514" s="2"/>
      <c r="T514" s="2"/>
      <c r="U514" s="2"/>
      <c r="V514" s="2"/>
      <c r="W514" s="2"/>
      <c r="X514" s="2"/>
      <c r="Y514" s="2"/>
      <c r="Z514" s="2"/>
    </row>
    <row r="515" spans="1:26" ht="15.75" hidden="1" customHeight="1" x14ac:dyDescent="0.25">
      <c r="A515" s="15"/>
      <c r="B515" s="377" t="str">
        <f>IF(OR(C504="",C506="",F506="",C508=""),"",CONCATENATE($E$1," ",C504," ",$E$2," *",C506," *",F506,", ",$E$4," ",$C508))</f>
        <v/>
      </c>
      <c r="C515" s="375"/>
      <c r="D515" s="375"/>
      <c r="E515" s="375"/>
      <c r="F515" s="375"/>
      <c r="G515" s="375"/>
      <c r="H515" s="15"/>
      <c r="I515" s="2"/>
      <c r="J515" s="17"/>
      <c r="K515" s="2"/>
      <c r="L515" s="2"/>
      <c r="M515" s="2"/>
      <c r="N515" s="2"/>
      <c r="O515" s="2"/>
      <c r="P515" s="2"/>
      <c r="Q515" s="2"/>
      <c r="R515" s="2"/>
      <c r="S515" s="2"/>
      <c r="T515" s="2"/>
      <c r="U515" s="2"/>
      <c r="V515" s="2"/>
      <c r="W515" s="2"/>
      <c r="X515" s="2"/>
      <c r="Y515" s="2"/>
      <c r="Z515" s="2"/>
    </row>
    <row r="516" spans="1:26" ht="15.75" hidden="1" customHeight="1" x14ac:dyDescent="0.25">
      <c r="A516" s="15"/>
      <c r="B516" s="18"/>
      <c r="C516" s="2"/>
      <c r="D516" s="2"/>
      <c r="E516" s="2"/>
      <c r="F516" s="2"/>
      <c r="G516" s="2"/>
      <c r="H516" s="15"/>
      <c r="I516" s="2"/>
      <c r="J516" s="17"/>
      <c r="K516" s="2"/>
      <c r="L516" s="2"/>
      <c r="M516" s="2"/>
      <c r="N516" s="2"/>
      <c r="O516" s="2"/>
      <c r="P516" s="2"/>
      <c r="Q516" s="2"/>
      <c r="R516" s="2"/>
      <c r="S516" s="2"/>
      <c r="T516" s="2"/>
      <c r="U516" s="2"/>
      <c r="V516" s="2"/>
      <c r="W516" s="2"/>
      <c r="X516" s="2"/>
      <c r="Y516" s="2"/>
      <c r="Z516" s="2"/>
    </row>
    <row r="517" spans="1:26" ht="15.75" hidden="1" customHeight="1" x14ac:dyDescent="0.25">
      <c r="A517" s="15"/>
      <c r="B517" s="18"/>
      <c r="C517" s="2"/>
      <c r="D517" s="2"/>
      <c r="E517" s="2"/>
      <c r="F517" s="2"/>
      <c r="G517" s="2"/>
      <c r="H517" s="15"/>
      <c r="I517" s="2"/>
      <c r="J517" s="17"/>
      <c r="K517" s="2"/>
      <c r="L517" s="2"/>
      <c r="M517" s="2"/>
      <c r="N517" s="2"/>
      <c r="O517" s="2"/>
      <c r="P517" s="2"/>
      <c r="Q517" s="2"/>
      <c r="R517" s="2"/>
      <c r="S517" s="2"/>
      <c r="T517" s="2"/>
      <c r="U517" s="2"/>
      <c r="V517" s="2"/>
      <c r="W517" s="2"/>
      <c r="X517" s="2"/>
      <c r="Y517" s="2"/>
      <c r="Z517" s="2"/>
    </row>
    <row r="518" spans="1:26" ht="15.75" hidden="1" customHeight="1" x14ac:dyDescent="0.25">
      <c r="A518" s="15"/>
      <c r="B518" s="18"/>
      <c r="C518" s="2"/>
      <c r="D518" s="2"/>
      <c r="E518" s="2"/>
      <c r="F518" s="2"/>
      <c r="G518" s="2"/>
      <c r="H518" s="15"/>
      <c r="I518" s="2"/>
      <c r="J518" s="17"/>
      <c r="K518" s="2"/>
      <c r="L518" s="2"/>
      <c r="M518" s="2"/>
      <c r="N518" s="2"/>
      <c r="O518" s="2"/>
      <c r="P518" s="2"/>
      <c r="Q518" s="2"/>
      <c r="R518" s="2"/>
      <c r="S518" s="2"/>
      <c r="T518" s="2"/>
      <c r="U518" s="2"/>
      <c r="V518" s="2"/>
      <c r="W518" s="2"/>
      <c r="X518" s="2"/>
      <c r="Y518" s="2"/>
      <c r="Z518" s="2"/>
    </row>
    <row r="519" spans="1:26" ht="15.75" hidden="1" customHeight="1" x14ac:dyDescent="0.25">
      <c r="A519" s="15"/>
      <c r="B519" s="18"/>
      <c r="C519" s="2"/>
      <c r="D519" s="2"/>
      <c r="E519" s="2"/>
      <c r="F519" s="2"/>
      <c r="G519" s="2"/>
      <c r="H519" s="15"/>
      <c r="I519" s="2"/>
      <c r="J519" s="17"/>
      <c r="K519" s="2"/>
      <c r="L519" s="2"/>
      <c r="M519" s="2"/>
      <c r="N519" s="2"/>
      <c r="O519" s="2"/>
      <c r="P519" s="2"/>
      <c r="Q519" s="2"/>
      <c r="R519" s="2"/>
      <c r="S519" s="2"/>
      <c r="T519" s="2"/>
      <c r="U519" s="2"/>
      <c r="V519" s="2"/>
      <c r="W519" s="2"/>
      <c r="X519" s="2"/>
      <c r="Y519" s="2"/>
      <c r="Z519" s="2"/>
    </row>
    <row r="520" spans="1:26" ht="15.75" hidden="1" customHeight="1" x14ac:dyDescent="0.25">
      <c r="A520" s="15"/>
      <c r="B520" s="18"/>
      <c r="C520" s="2"/>
      <c r="D520" s="2"/>
      <c r="E520" s="2"/>
      <c r="F520" s="2"/>
      <c r="G520" s="2"/>
      <c r="H520" s="15"/>
      <c r="I520" s="2"/>
      <c r="J520" s="17"/>
      <c r="K520" s="2"/>
      <c r="L520" s="2"/>
      <c r="M520" s="2"/>
      <c r="N520" s="2"/>
      <c r="O520" s="2"/>
      <c r="P520" s="2"/>
      <c r="Q520" s="2"/>
      <c r="R520" s="2"/>
      <c r="S520" s="2"/>
      <c r="T520" s="2"/>
      <c r="U520" s="2"/>
      <c r="V520" s="2"/>
      <c r="W520" s="2"/>
      <c r="X520" s="2"/>
      <c r="Y520" s="2"/>
      <c r="Z520" s="2"/>
    </row>
    <row r="521" spans="1:26" ht="15.75" hidden="1" customHeight="1" x14ac:dyDescent="0.25">
      <c r="A521" s="15"/>
      <c r="B521" s="18"/>
      <c r="C521" s="2"/>
      <c r="D521" s="2"/>
      <c r="E521" s="2"/>
      <c r="F521" s="2"/>
      <c r="G521" s="2"/>
      <c r="H521" s="15"/>
      <c r="I521" s="2"/>
      <c r="J521" s="17"/>
      <c r="K521" s="2"/>
      <c r="L521" s="2"/>
      <c r="M521" s="2"/>
      <c r="N521" s="2"/>
      <c r="O521" s="2"/>
      <c r="P521" s="2"/>
      <c r="Q521" s="2"/>
      <c r="R521" s="2"/>
      <c r="S521" s="2"/>
      <c r="T521" s="2"/>
      <c r="U521" s="2"/>
      <c r="V521" s="2"/>
      <c r="W521" s="2"/>
      <c r="X521" s="2"/>
      <c r="Y521" s="2"/>
      <c r="Z521" s="2"/>
    </row>
    <row r="522" spans="1:26" ht="15.75" hidden="1" customHeight="1" x14ac:dyDescent="0.25">
      <c r="A522" s="15"/>
      <c r="B522" s="18"/>
      <c r="C522" s="2"/>
      <c r="D522" s="2"/>
      <c r="E522" s="2"/>
      <c r="F522" s="2"/>
      <c r="G522" s="2"/>
      <c r="H522" s="15"/>
      <c r="I522" s="2"/>
      <c r="J522" s="17"/>
      <c r="K522" s="2"/>
      <c r="L522" s="2"/>
      <c r="M522" s="2"/>
      <c r="N522" s="2"/>
      <c r="O522" s="2"/>
      <c r="P522" s="2"/>
      <c r="Q522" s="2"/>
      <c r="R522" s="2"/>
      <c r="S522" s="2"/>
      <c r="T522" s="2"/>
      <c r="U522" s="2"/>
      <c r="V522" s="2"/>
      <c r="W522" s="2"/>
      <c r="X522" s="2"/>
      <c r="Y522" s="2"/>
      <c r="Z522" s="2"/>
    </row>
    <row r="523" spans="1:26" ht="15.75" hidden="1" customHeight="1" x14ac:dyDescent="0.25">
      <c r="A523" s="15"/>
      <c r="B523" s="18"/>
      <c r="C523" s="2"/>
      <c r="D523" s="2"/>
      <c r="E523" s="2"/>
      <c r="F523" s="2"/>
      <c r="G523" s="2"/>
      <c r="H523" s="15"/>
      <c r="I523" s="2"/>
      <c r="J523" s="17"/>
      <c r="K523" s="2"/>
      <c r="L523" s="2"/>
      <c r="M523" s="2"/>
      <c r="N523" s="2"/>
      <c r="O523" s="2"/>
      <c r="P523" s="2"/>
      <c r="Q523" s="2"/>
      <c r="R523" s="2"/>
      <c r="S523" s="2"/>
      <c r="T523" s="2"/>
      <c r="U523" s="2"/>
      <c r="V523" s="2"/>
      <c r="W523" s="2"/>
      <c r="X523" s="2"/>
      <c r="Y523" s="2"/>
      <c r="Z523" s="2"/>
    </row>
    <row r="524" spans="1:26" ht="15.75" hidden="1" customHeight="1" x14ac:dyDescent="0.25">
      <c r="A524" s="15"/>
      <c r="B524" s="18"/>
      <c r="C524" s="2"/>
      <c r="D524" s="2"/>
      <c r="E524" s="2"/>
      <c r="F524" s="2"/>
      <c r="G524" s="2"/>
      <c r="H524" s="15"/>
      <c r="I524" s="2"/>
      <c r="J524" s="17"/>
      <c r="K524" s="2"/>
      <c r="L524" s="2"/>
      <c r="M524" s="2"/>
      <c r="N524" s="2"/>
      <c r="O524" s="2"/>
      <c r="P524" s="2"/>
      <c r="Q524" s="2"/>
      <c r="R524" s="2"/>
      <c r="S524" s="2"/>
      <c r="T524" s="2"/>
      <c r="U524" s="2"/>
      <c r="V524" s="2"/>
      <c r="W524" s="2"/>
      <c r="X524" s="2"/>
      <c r="Y524" s="2"/>
      <c r="Z524" s="2"/>
    </row>
    <row r="525" spans="1:26" ht="15.75" hidden="1" customHeight="1" x14ac:dyDescent="0.25">
      <c r="A525" s="15"/>
      <c r="B525" s="18"/>
      <c r="C525" s="2"/>
      <c r="D525" s="2"/>
      <c r="E525" s="2"/>
      <c r="F525" s="2"/>
      <c r="G525" s="2"/>
      <c r="H525" s="15"/>
      <c r="I525" s="2"/>
      <c r="J525" s="17"/>
      <c r="K525" s="2"/>
      <c r="L525" s="2"/>
      <c r="M525" s="2"/>
      <c r="N525" s="2"/>
      <c r="O525" s="2"/>
      <c r="P525" s="2"/>
      <c r="Q525" s="2"/>
      <c r="R525" s="2"/>
      <c r="S525" s="2"/>
      <c r="T525" s="2"/>
      <c r="U525" s="2"/>
      <c r="V525" s="2"/>
      <c r="W525" s="2"/>
      <c r="X525" s="2"/>
      <c r="Y525" s="2"/>
      <c r="Z525" s="2"/>
    </row>
    <row r="526" spans="1:26" ht="15.75" hidden="1" customHeight="1" x14ac:dyDescent="0.25">
      <c r="A526" s="15"/>
      <c r="B526" s="18"/>
      <c r="C526" s="2"/>
      <c r="D526" s="2"/>
      <c r="E526" s="2"/>
      <c r="F526" s="2"/>
      <c r="G526" s="2"/>
      <c r="H526" s="15"/>
      <c r="I526" s="2"/>
      <c r="J526" s="17"/>
      <c r="K526" s="2"/>
      <c r="L526" s="2"/>
      <c r="M526" s="2"/>
      <c r="N526" s="2"/>
      <c r="O526" s="2"/>
      <c r="P526" s="2"/>
      <c r="Q526" s="2"/>
      <c r="R526" s="2"/>
      <c r="S526" s="2"/>
      <c r="T526" s="2"/>
      <c r="U526" s="2"/>
      <c r="V526" s="2"/>
      <c r="W526" s="2"/>
      <c r="X526" s="2"/>
      <c r="Y526" s="2"/>
      <c r="Z526" s="2"/>
    </row>
    <row r="527" spans="1:26" ht="15.75" hidden="1" customHeight="1" x14ac:dyDescent="0.25">
      <c r="A527" s="15"/>
      <c r="B527" s="18"/>
      <c r="C527" s="2"/>
      <c r="D527" s="2"/>
      <c r="E527" s="2"/>
      <c r="F527" s="2"/>
      <c r="G527" s="2"/>
      <c r="H527" s="15"/>
      <c r="I527" s="2"/>
      <c r="J527" s="17"/>
      <c r="K527" s="2"/>
      <c r="L527" s="2"/>
      <c r="M527" s="2"/>
      <c r="N527" s="2"/>
      <c r="O527" s="2"/>
      <c r="P527" s="2"/>
      <c r="Q527" s="2"/>
      <c r="R527" s="2"/>
      <c r="S527" s="2"/>
      <c r="T527" s="2"/>
      <c r="U527" s="2"/>
      <c r="V527" s="2"/>
      <c r="W527" s="2"/>
      <c r="X527" s="2"/>
      <c r="Y527" s="2"/>
      <c r="Z527" s="2"/>
    </row>
    <row r="528" spans="1:26" ht="15.75" hidden="1" customHeight="1" x14ac:dyDescent="0.25">
      <c r="A528" s="15"/>
      <c r="B528" s="18"/>
      <c r="C528" s="2"/>
      <c r="D528" s="2"/>
      <c r="E528" s="2"/>
      <c r="F528" s="2"/>
      <c r="G528" s="2"/>
      <c r="H528" s="15"/>
      <c r="I528" s="2"/>
      <c r="J528" s="17"/>
      <c r="K528" s="2"/>
      <c r="L528" s="2"/>
      <c r="M528" s="2"/>
      <c r="N528" s="2"/>
      <c r="O528" s="2"/>
      <c r="P528" s="2"/>
      <c r="Q528" s="2"/>
      <c r="R528" s="2"/>
      <c r="S528" s="2"/>
      <c r="T528" s="2"/>
      <c r="U528" s="2"/>
      <c r="V528" s="2"/>
      <c r="W528" s="2"/>
      <c r="X528" s="2"/>
      <c r="Y528" s="2"/>
      <c r="Z528" s="2"/>
    </row>
    <row r="529" spans="1:26" ht="15.75" hidden="1" customHeight="1" x14ac:dyDescent="0.25">
      <c r="A529" s="15"/>
      <c r="B529" s="18"/>
      <c r="C529" s="2"/>
      <c r="D529" s="2"/>
      <c r="E529" s="2"/>
      <c r="F529" s="2"/>
      <c r="G529" s="2"/>
      <c r="H529" s="15"/>
      <c r="I529" s="2"/>
      <c r="J529" s="17"/>
      <c r="K529" s="2"/>
      <c r="L529" s="2"/>
      <c r="M529" s="2"/>
      <c r="N529" s="2"/>
      <c r="O529" s="2"/>
      <c r="P529" s="2"/>
      <c r="Q529" s="2"/>
      <c r="R529" s="2"/>
      <c r="S529" s="2"/>
      <c r="T529" s="2"/>
      <c r="U529" s="2"/>
      <c r="V529" s="2"/>
      <c r="W529" s="2"/>
      <c r="X529" s="2"/>
      <c r="Y529" s="2"/>
      <c r="Z529" s="2"/>
    </row>
    <row r="530" spans="1:26" ht="15.75" hidden="1" customHeight="1" x14ac:dyDescent="0.25">
      <c r="A530" s="15"/>
      <c r="B530" s="18"/>
      <c r="C530" s="2"/>
      <c r="D530" s="2"/>
      <c r="E530" s="2"/>
      <c r="F530" s="2"/>
      <c r="G530" s="2"/>
      <c r="H530" s="15"/>
      <c r="I530" s="2"/>
      <c r="J530" s="17"/>
      <c r="K530" s="2"/>
      <c r="L530" s="2"/>
      <c r="M530" s="2"/>
      <c r="N530" s="2"/>
      <c r="O530" s="2"/>
      <c r="P530" s="2"/>
      <c r="Q530" s="2"/>
      <c r="R530" s="2"/>
      <c r="S530" s="2"/>
      <c r="T530" s="2"/>
      <c r="U530" s="2"/>
      <c r="V530" s="2"/>
      <c r="W530" s="2"/>
      <c r="X530" s="2"/>
      <c r="Y530" s="2"/>
      <c r="Z530" s="2"/>
    </row>
    <row r="531" spans="1:26" ht="15.75" hidden="1" customHeight="1" x14ac:dyDescent="0.25">
      <c r="A531" s="15"/>
      <c r="B531" s="18"/>
      <c r="C531" s="2"/>
      <c r="D531" s="2"/>
      <c r="E531" s="2"/>
      <c r="F531" s="2"/>
      <c r="G531" s="2"/>
      <c r="H531" s="15"/>
      <c r="I531" s="2"/>
      <c r="J531" s="17"/>
      <c r="K531" s="2"/>
      <c r="L531" s="2"/>
      <c r="M531" s="2"/>
      <c r="N531" s="2"/>
      <c r="O531" s="2"/>
      <c r="P531" s="2"/>
      <c r="Q531" s="2"/>
      <c r="R531" s="2"/>
      <c r="S531" s="2"/>
      <c r="T531" s="2"/>
      <c r="U531" s="2"/>
      <c r="V531" s="2"/>
      <c r="W531" s="2"/>
      <c r="X531" s="2"/>
      <c r="Y531" s="2"/>
      <c r="Z531" s="2"/>
    </row>
    <row r="532" spans="1:26" ht="15.75" hidden="1" customHeight="1" x14ac:dyDescent="0.25">
      <c r="A532" s="15"/>
      <c r="B532" s="18"/>
      <c r="C532" s="2"/>
      <c r="D532" s="2"/>
      <c r="E532" s="2"/>
      <c r="F532" s="2"/>
      <c r="G532" s="2"/>
      <c r="H532" s="15"/>
      <c r="I532" s="2"/>
      <c r="J532" s="17"/>
      <c r="K532" s="2"/>
      <c r="L532" s="2"/>
      <c r="M532" s="2"/>
      <c r="N532" s="2"/>
      <c r="O532" s="2"/>
      <c r="P532" s="2"/>
      <c r="Q532" s="2"/>
      <c r="R532" s="2"/>
      <c r="S532" s="2"/>
      <c r="T532" s="2"/>
      <c r="U532" s="2"/>
      <c r="V532" s="2"/>
      <c r="W532" s="2"/>
      <c r="X532" s="2"/>
      <c r="Y532" s="2"/>
      <c r="Z532" s="2"/>
    </row>
    <row r="533" spans="1:26" ht="15.75" hidden="1" customHeight="1" x14ac:dyDescent="0.25">
      <c r="A533" s="15"/>
      <c r="B533" s="18"/>
      <c r="C533" s="2"/>
      <c r="D533" s="2"/>
      <c r="E533" s="2"/>
      <c r="F533" s="2"/>
      <c r="G533" s="2"/>
      <c r="H533" s="15"/>
      <c r="I533" s="2"/>
      <c r="J533" s="17"/>
      <c r="K533" s="2"/>
      <c r="L533" s="2"/>
      <c r="M533" s="2"/>
      <c r="N533" s="2"/>
      <c r="O533" s="2"/>
      <c r="P533" s="2"/>
      <c r="Q533" s="2"/>
      <c r="R533" s="2"/>
      <c r="S533" s="2"/>
      <c r="T533" s="2"/>
      <c r="U533" s="2"/>
      <c r="V533" s="2"/>
      <c r="W533" s="2"/>
      <c r="X533" s="2"/>
      <c r="Y533" s="2"/>
      <c r="Z533" s="2"/>
    </row>
    <row r="534" spans="1:26" ht="15.75" hidden="1" customHeight="1" x14ac:dyDescent="0.25">
      <c r="A534" s="15"/>
      <c r="B534" s="18"/>
      <c r="C534" s="2"/>
      <c r="D534" s="2"/>
      <c r="E534" s="2"/>
      <c r="F534" s="2"/>
      <c r="G534" s="2"/>
      <c r="H534" s="15"/>
      <c r="I534" s="2"/>
      <c r="J534" s="17"/>
      <c r="K534" s="2"/>
      <c r="L534" s="2"/>
      <c r="M534" s="2"/>
      <c r="N534" s="2"/>
      <c r="O534" s="2"/>
      <c r="P534" s="2"/>
      <c r="Q534" s="2"/>
      <c r="R534" s="2"/>
      <c r="S534" s="2"/>
      <c r="T534" s="2"/>
      <c r="U534" s="2"/>
      <c r="V534" s="2"/>
      <c r="W534" s="2"/>
      <c r="X534" s="2"/>
      <c r="Y534" s="2"/>
      <c r="Z534" s="2"/>
    </row>
    <row r="535" spans="1:26" ht="15.75" hidden="1" customHeight="1" x14ac:dyDescent="0.25">
      <c r="A535" s="15"/>
      <c r="B535" s="18"/>
      <c r="C535" s="2"/>
      <c r="D535" s="2"/>
      <c r="E535" s="2"/>
      <c r="F535" s="2"/>
      <c r="G535" s="2"/>
      <c r="H535" s="15"/>
      <c r="I535" s="2"/>
      <c r="J535" s="17"/>
      <c r="K535" s="2"/>
      <c r="L535" s="2"/>
      <c r="M535" s="2"/>
      <c r="N535" s="2"/>
      <c r="O535" s="2"/>
      <c r="P535" s="2"/>
      <c r="Q535" s="2"/>
      <c r="R535" s="2"/>
      <c r="S535" s="2"/>
      <c r="T535" s="2"/>
      <c r="U535" s="2"/>
      <c r="V535" s="2"/>
      <c r="W535" s="2"/>
      <c r="X535" s="2"/>
      <c r="Y535" s="2"/>
      <c r="Z535" s="2"/>
    </row>
    <row r="536" spans="1:26" ht="15.75" hidden="1" customHeight="1" x14ac:dyDescent="0.25">
      <c r="A536" s="15"/>
      <c r="B536" s="18"/>
      <c r="C536" s="2"/>
      <c r="D536" s="2"/>
      <c r="E536" s="2"/>
      <c r="F536" s="2"/>
      <c r="G536" s="2"/>
      <c r="H536" s="15"/>
      <c r="I536" s="2"/>
      <c r="J536" s="17"/>
      <c r="K536" s="2"/>
      <c r="L536" s="2"/>
      <c r="M536" s="2"/>
      <c r="N536" s="2"/>
      <c r="O536" s="2"/>
      <c r="P536" s="2"/>
      <c r="Q536" s="2"/>
      <c r="R536" s="2"/>
      <c r="S536" s="2"/>
      <c r="T536" s="2"/>
      <c r="U536" s="2"/>
      <c r="V536" s="2"/>
      <c r="W536" s="2"/>
      <c r="X536" s="2"/>
      <c r="Y536" s="2"/>
      <c r="Z536" s="2"/>
    </row>
    <row r="537" spans="1:26" ht="15.75" hidden="1" customHeight="1" x14ac:dyDescent="0.25">
      <c r="A537" s="15"/>
      <c r="B537" s="18"/>
      <c r="C537" s="2"/>
      <c r="D537" s="2"/>
      <c r="E537" s="2"/>
      <c r="F537" s="2"/>
      <c r="G537" s="2"/>
      <c r="H537" s="15"/>
      <c r="I537" s="2"/>
      <c r="J537" s="17"/>
      <c r="K537" s="2"/>
      <c r="L537" s="2"/>
      <c r="M537" s="2"/>
      <c r="N537" s="2"/>
      <c r="O537" s="2"/>
      <c r="P537" s="2"/>
      <c r="Q537" s="2"/>
      <c r="R537" s="2"/>
      <c r="S537" s="2"/>
      <c r="T537" s="2"/>
      <c r="U537" s="2"/>
      <c r="V537" s="2"/>
      <c r="W537" s="2"/>
      <c r="X537" s="2"/>
      <c r="Y537" s="2"/>
      <c r="Z537" s="2"/>
    </row>
    <row r="538" spans="1:26" ht="15.75" hidden="1" customHeight="1" x14ac:dyDescent="0.25">
      <c r="A538" s="15"/>
      <c r="B538" s="18"/>
      <c r="C538" s="2"/>
      <c r="D538" s="2"/>
      <c r="E538" s="2"/>
      <c r="F538" s="2"/>
      <c r="G538" s="2"/>
      <c r="H538" s="15"/>
      <c r="I538" s="2"/>
      <c r="J538" s="17"/>
      <c r="K538" s="2"/>
      <c r="L538" s="2"/>
      <c r="M538" s="2"/>
      <c r="N538" s="2"/>
      <c r="O538" s="2"/>
      <c r="P538" s="2"/>
      <c r="Q538" s="2"/>
      <c r="R538" s="2"/>
      <c r="S538" s="2"/>
      <c r="T538" s="2"/>
      <c r="U538" s="2"/>
      <c r="V538" s="2"/>
      <c r="W538" s="2"/>
      <c r="X538" s="2"/>
      <c r="Y538" s="2"/>
      <c r="Z538" s="2"/>
    </row>
    <row r="539" spans="1:26" ht="15.75" hidden="1" customHeight="1" x14ac:dyDescent="0.25">
      <c r="A539" s="15"/>
      <c r="B539" s="18"/>
      <c r="C539" s="2"/>
      <c r="D539" s="2"/>
      <c r="E539" s="2"/>
      <c r="F539" s="2"/>
      <c r="G539" s="2"/>
      <c r="H539" s="15"/>
      <c r="I539" s="2"/>
      <c r="J539" s="17"/>
      <c r="K539" s="2"/>
      <c r="L539" s="2"/>
      <c r="M539" s="2"/>
      <c r="N539" s="2"/>
      <c r="O539" s="2"/>
      <c r="P539" s="2"/>
      <c r="Q539" s="2"/>
      <c r="R539" s="2"/>
      <c r="S539" s="2"/>
      <c r="T539" s="2"/>
      <c r="U539" s="2"/>
      <c r="V539" s="2"/>
      <c r="W539" s="2"/>
      <c r="X539" s="2"/>
      <c r="Y539" s="2"/>
      <c r="Z539" s="2"/>
    </row>
    <row r="540" spans="1:26" ht="15.75" hidden="1" customHeight="1" x14ac:dyDescent="0.25">
      <c r="A540" s="15"/>
      <c r="B540" s="18"/>
      <c r="C540" s="2"/>
      <c r="D540" s="2"/>
      <c r="E540" s="2"/>
      <c r="F540" s="2"/>
      <c r="G540" s="2"/>
      <c r="H540" s="15"/>
      <c r="I540" s="2"/>
      <c r="J540" s="17"/>
      <c r="K540" s="2"/>
      <c r="L540" s="2"/>
      <c r="M540" s="2"/>
      <c r="N540" s="2"/>
      <c r="O540" s="2"/>
      <c r="P540" s="2"/>
      <c r="Q540" s="2"/>
      <c r="R540" s="2"/>
      <c r="S540" s="2"/>
      <c r="T540" s="2"/>
      <c r="U540" s="2"/>
      <c r="V540" s="2"/>
      <c r="W540" s="2"/>
      <c r="X540" s="2"/>
      <c r="Y540" s="2"/>
      <c r="Z540" s="2"/>
    </row>
    <row r="541" spans="1:26" ht="15.75" hidden="1" customHeight="1" x14ac:dyDescent="0.25">
      <c r="A541" s="15"/>
      <c r="B541" s="18"/>
      <c r="C541" s="2"/>
      <c r="D541" s="2"/>
      <c r="E541" s="2"/>
      <c r="F541" s="2"/>
      <c r="G541" s="2"/>
      <c r="H541" s="15"/>
      <c r="I541" s="2"/>
      <c r="J541" s="17"/>
      <c r="K541" s="2"/>
      <c r="L541" s="2"/>
      <c r="M541" s="2"/>
      <c r="N541" s="2"/>
      <c r="O541" s="2"/>
      <c r="P541" s="2"/>
      <c r="Q541" s="2"/>
      <c r="R541" s="2"/>
      <c r="S541" s="2"/>
      <c r="T541" s="2"/>
      <c r="U541" s="2"/>
      <c r="V541" s="2"/>
      <c r="W541" s="2"/>
      <c r="X541" s="2"/>
      <c r="Y541" s="2"/>
      <c r="Z541" s="2"/>
    </row>
    <row r="542" spans="1:26" ht="15.75" hidden="1" customHeight="1" x14ac:dyDescent="0.25">
      <c r="A542" s="15"/>
      <c r="B542" s="18"/>
      <c r="C542" s="2"/>
      <c r="D542" s="2"/>
      <c r="E542" s="2"/>
      <c r="F542" s="2"/>
      <c r="G542" s="2"/>
      <c r="H542" s="15"/>
      <c r="I542" s="2"/>
      <c r="J542" s="17"/>
      <c r="K542" s="2"/>
      <c r="L542" s="2"/>
      <c r="M542" s="2"/>
      <c r="N542" s="2"/>
      <c r="O542" s="2"/>
      <c r="P542" s="2"/>
      <c r="Q542" s="2"/>
      <c r="R542" s="2"/>
      <c r="S542" s="2"/>
      <c r="T542" s="2"/>
      <c r="U542" s="2"/>
      <c r="V542" s="2"/>
      <c r="W542" s="2"/>
      <c r="X542" s="2"/>
      <c r="Y542" s="2"/>
      <c r="Z542" s="2"/>
    </row>
    <row r="543" spans="1:26" ht="15.75" hidden="1" customHeight="1" x14ac:dyDescent="0.25">
      <c r="A543" s="15"/>
      <c r="B543" s="18"/>
      <c r="C543" s="2"/>
      <c r="D543" s="2"/>
      <c r="E543" s="2"/>
      <c r="F543" s="2"/>
      <c r="G543" s="2"/>
      <c r="H543" s="15"/>
      <c r="I543" s="2"/>
      <c r="J543" s="17"/>
      <c r="K543" s="2"/>
      <c r="L543" s="2"/>
      <c r="M543" s="2"/>
      <c r="N543" s="2"/>
      <c r="O543" s="2"/>
      <c r="P543" s="2"/>
      <c r="Q543" s="2"/>
      <c r="R543" s="2"/>
      <c r="S543" s="2"/>
      <c r="T543" s="2"/>
      <c r="U543" s="2"/>
      <c r="V543" s="2"/>
      <c r="W543" s="2"/>
      <c r="X543" s="2"/>
      <c r="Y543" s="2"/>
      <c r="Z543" s="2"/>
    </row>
    <row r="544" spans="1:26" ht="15.75" hidden="1" customHeight="1" x14ac:dyDescent="0.25">
      <c r="A544" s="15"/>
      <c r="B544" s="18"/>
      <c r="C544" s="2"/>
      <c r="D544" s="2"/>
      <c r="E544" s="2"/>
      <c r="F544" s="2"/>
      <c r="G544" s="2"/>
      <c r="H544" s="15"/>
      <c r="I544" s="2"/>
      <c r="J544" s="17"/>
      <c r="K544" s="2"/>
      <c r="L544" s="2"/>
      <c r="M544" s="2"/>
      <c r="N544" s="2"/>
      <c r="O544" s="2"/>
      <c r="P544" s="2"/>
      <c r="Q544" s="2"/>
      <c r="R544" s="2"/>
      <c r="S544" s="2"/>
      <c r="T544" s="2"/>
      <c r="U544" s="2"/>
      <c r="V544" s="2"/>
      <c r="W544" s="2"/>
      <c r="X544" s="2"/>
      <c r="Y544" s="2"/>
      <c r="Z544" s="2"/>
    </row>
    <row r="545" spans="1:26" ht="15.75" hidden="1" customHeight="1" x14ac:dyDescent="0.25">
      <c r="A545" s="15"/>
      <c r="B545" s="18"/>
      <c r="C545" s="2"/>
      <c r="D545" s="2"/>
      <c r="E545" s="2"/>
      <c r="F545" s="2"/>
      <c r="G545" s="2"/>
      <c r="H545" s="15"/>
      <c r="I545" s="2"/>
      <c r="J545" s="17"/>
      <c r="K545" s="2"/>
      <c r="L545" s="2"/>
      <c r="M545" s="2"/>
      <c r="N545" s="2"/>
      <c r="O545" s="2"/>
      <c r="P545" s="2"/>
      <c r="Q545" s="2"/>
      <c r="R545" s="2"/>
      <c r="S545" s="2"/>
      <c r="T545" s="2"/>
      <c r="U545" s="2"/>
      <c r="V545" s="2"/>
      <c r="W545" s="2"/>
      <c r="X545" s="2"/>
      <c r="Y545" s="2"/>
      <c r="Z545" s="2"/>
    </row>
    <row r="546" spans="1:26" ht="15.75" hidden="1" customHeight="1" x14ac:dyDescent="0.25">
      <c r="A546" s="15"/>
      <c r="B546" s="18"/>
      <c r="C546" s="2"/>
      <c r="D546" s="2"/>
      <c r="E546" s="2"/>
      <c r="F546" s="2"/>
      <c r="G546" s="2"/>
      <c r="H546" s="15"/>
      <c r="I546" s="2"/>
      <c r="J546" s="17"/>
      <c r="K546" s="2"/>
      <c r="L546" s="2"/>
      <c r="M546" s="2"/>
      <c r="N546" s="2"/>
      <c r="O546" s="2"/>
      <c r="P546" s="2"/>
      <c r="Q546" s="2"/>
      <c r="R546" s="2"/>
      <c r="S546" s="2"/>
      <c r="T546" s="2"/>
      <c r="U546" s="2"/>
      <c r="V546" s="2"/>
      <c r="W546" s="2"/>
      <c r="X546" s="2"/>
      <c r="Y546" s="2"/>
      <c r="Z546" s="2"/>
    </row>
    <row r="547" spans="1:26" ht="15.75" hidden="1" customHeight="1" x14ac:dyDescent="0.25">
      <c r="A547" s="15"/>
      <c r="B547" s="18"/>
      <c r="C547" s="2"/>
      <c r="D547" s="2"/>
      <c r="E547" s="2"/>
      <c r="F547" s="2"/>
      <c r="G547" s="2"/>
      <c r="H547" s="15"/>
      <c r="I547" s="2"/>
      <c r="J547" s="17"/>
      <c r="K547" s="2"/>
      <c r="L547" s="2"/>
      <c r="M547" s="2"/>
      <c r="N547" s="2"/>
      <c r="O547" s="2"/>
      <c r="P547" s="2"/>
      <c r="Q547" s="2"/>
      <c r="R547" s="2"/>
      <c r="S547" s="2"/>
      <c r="T547" s="2"/>
      <c r="U547" s="2"/>
      <c r="V547" s="2"/>
      <c r="W547" s="2"/>
      <c r="X547" s="2"/>
      <c r="Y547" s="2"/>
      <c r="Z547" s="2"/>
    </row>
    <row r="548" spans="1:26" ht="15.75" hidden="1" customHeight="1" x14ac:dyDescent="0.25">
      <c r="A548" s="15"/>
      <c r="B548" s="18"/>
      <c r="C548" s="2"/>
      <c r="D548" s="2"/>
      <c r="E548" s="2"/>
      <c r="F548" s="2"/>
      <c r="G548" s="2"/>
      <c r="H548" s="15"/>
      <c r="I548" s="2"/>
      <c r="J548" s="17"/>
      <c r="K548" s="2"/>
      <c r="L548" s="2"/>
      <c r="M548" s="2"/>
      <c r="N548" s="2"/>
      <c r="O548" s="2"/>
      <c r="P548" s="2"/>
      <c r="Q548" s="2"/>
      <c r="R548" s="2"/>
      <c r="S548" s="2"/>
      <c r="T548" s="2"/>
      <c r="U548" s="2"/>
      <c r="V548" s="2"/>
      <c r="W548" s="2"/>
      <c r="X548" s="2"/>
      <c r="Y548" s="2"/>
      <c r="Z548" s="2"/>
    </row>
    <row r="549" spans="1:26" ht="15.75" hidden="1" customHeight="1" x14ac:dyDescent="0.25">
      <c r="A549" s="15"/>
      <c r="B549" s="18"/>
      <c r="C549" s="2"/>
      <c r="D549" s="2"/>
      <c r="E549" s="2"/>
      <c r="F549" s="2"/>
      <c r="G549" s="2"/>
      <c r="H549" s="15"/>
      <c r="I549" s="2"/>
      <c r="J549" s="17"/>
      <c r="K549" s="2"/>
      <c r="L549" s="2"/>
      <c r="M549" s="2"/>
      <c r="N549" s="2"/>
      <c r="O549" s="2"/>
      <c r="P549" s="2"/>
      <c r="Q549" s="2"/>
      <c r="R549" s="2"/>
      <c r="S549" s="2"/>
      <c r="T549" s="2"/>
      <c r="U549" s="2"/>
      <c r="V549" s="2"/>
      <c r="W549" s="2"/>
      <c r="X549" s="2"/>
      <c r="Y549" s="2"/>
      <c r="Z549" s="2"/>
    </row>
    <row r="550" spans="1:26" ht="15.75" hidden="1" customHeight="1" x14ac:dyDescent="0.25">
      <c r="A550" s="15"/>
      <c r="B550" s="18"/>
      <c r="C550" s="2"/>
      <c r="D550" s="2"/>
      <c r="E550" s="2"/>
      <c r="F550" s="2"/>
      <c r="G550" s="2"/>
      <c r="H550" s="15"/>
      <c r="I550" s="2"/>
      <c r="J550" s="17"/>
      <c r="K550" s="2"/>
      <c r="L550" s="2"/>
      <c r="M550" s="2"/>
      <c r="N550" s="2"/>
      <c r="O550" s="2"/>
      <c r="P550" s="2"/>
      <c r="Q550" s="2"/>
      <c r="R550" s="2"/>
      <c r="S550" s="2"/>
      <c r="T550" s="2"/>
      <c r="U550" s="2"/>
      <c r="V550" s="2"/>
      <c r="W550" s="2"/>
      <c r="X550" s="2"/>
      <c r="Y550" s="2"/>
      <c r="Z550" s="2"/>
    </row>
    <row r="551" spans="1:26" ht="15.75" hidden="1" customHeight="1" x14ac:dyDescent="0.25">
      <c r="A551" s="15"/>
      <c r="B551" s="18"/>
      <c r="C551" s="2"/>
      <c r="D551" s="2"/>
      <c r="E551" s="2"/>
      <c r="F551" s="2"/>
      <c r="G551" s="2"/>
      <c r="H551" s="15"/>
      <c r="I551" s="2"/>
      <c r="J551" s="17"/>
      <c r="K551" s="2"/>
      <c r="L551" s="2"/>
      <c r="M551" s="2"/>
      <c r="N551" s="2"/>
      <c r="O551" s="2"/>
      <c r="P551" s="2"/>
      <c r="Q551" s="2"/>
      <c r="R551" s="2"/>
      <c r="S551" s="2"/>
      <c r="T551" s="2"/>
      <c r="U551" s="2"/>
      <c r="V551" s="2"/>
      <c r="W551" s="2"/>
      <c r="X551" s="2"/>
      <c r="Y551" s="2"/>
      <c r="Z551" s="2"/>
    </row>
    <row r="552" spans="1:26" ht="15.75" hidden="1" customHeight="1" x14ac:dyDescent="0.25">
      <c r="A552" s="15"/>
      <c r="B552" s="18"/>
      <c r="C552" s="2"/>
      <c r="D552" s="2"/>
      <c r="E552" s="2"/>
      <c r="F552" s="2"/>
      <c r="G552" s="2"/>
      <c r="H552" s="15"/>
      <c r="I552" s="2"/>
      <c r="J552" s="17"/>
      <c r="K552" s="2"/>
      <c r="L552" s="2"/>
      <c r="M552" s="2"/>
      <c r="N552" s="2"/>
      <c r="O552" s="2"/>
      <c r="P552" s="2"/>
      <c r="Q552" s="2"/>
      <c r="R552" s="2"/>
      <c r="S552" s="2"/>
      <c r="T552" s="2"/>
      <c r="U552" s="2"/>
      <c r="V552" s="2"/>
      <c r="W552" s="2"/>
      <c r="X552" s="2"/>
      <c r="Y552" s="2"/>
      <c r="Z552" s="2"/>
    </row>
    <row r="553" spans="1:26" ht="15.75" hidden="1" customHeight="1" x14ac:dyDescent="0.25">
      <c r="A553" s="15"/>
      <c r="B553" s="18"/>
      <c r="C553" s="2"/>
      <c r="D553" s="2"/>
      <c r="E553" s="2"/>
      <c r="F553" s="2"/>
      <c r="G553" s="2"/>
      <c r="H553" s="15"/>
      <c r="I553" s="2"/>
      <c r="J553" s="17"/>
      <c r="K553" s="2"/>
      <c r="L553" s="2"/>
      <c r="M553" s="2"/>
      <c r="N553" s="2"/>
      <c r="O553" s="2"/>
      <c r="P553" s="2"/>
      <c r="Q553" s="2"/>
      <c r="R553" s="2"/>
      <c r="S553" s="2"/>
      <c r="T553" s="2"/>
      <c r="U553" s="2"/>
      <c r="V553" s="2"/>
      <c r="W553" s="2"/>
      <c r="X553" s="2"/>
      <c r="Y553" s="2"/>
      <c r="Z553" s="2"/>
    </row>
    <row r="554" spans="1:26" ht="15.75" hidden="1" customHeight="1" x14ac:dyDescent="0.25">
      <c r="A554" s="15"/>
      <c r="B554" s="18"/>
      <c r="C554" s="2"/>
      <c r="D554" s="2"/>
      <c r="E554" s="2"/>
      <c r="F554" s="2"/>
      <c r="G554" s="2"/>
      <c r="H554" s="15"/>
      <c r="I554" s="2"/>
      <c r="J554" s="17"/>
      <c r="K554" s="2"/>
      <c r="L554" s="2"/>
      <c r="M554" s="2"/>
      <c r="N554" s="2"/>
      <c r="O554" s="2"/>
      <c r="P554" s="2"/>
      <c r="Q554" s="2"/>
      <c r="R554" s="2"/>
      <c r="S554" s="2"/>
      <c r="T554" s="2"/>
      <c r="U554" s="2"/>
      <c r="V554" s="2"/>
      <c r="W554" s="2"/>
      <c r="X554" s="2"/>
      <c r="Y554" s="2"/>
      <c r="Z554" s="2"/>
    </row>
    <row r="555" spans="1:26" ht="15.75" hidden="1" customHeight="1" x14ac:dyDescent="0.25">
      <c r="A555" s="15"/>
      <c r="B555" s="18"/>
      <c r="C555" s="2"/>
      <c r="D555" s="2"/>
      <c r="E555" s="2"/>
      <c r="F555" s="2"/>
      <c r="G555" s="2"/>
      <c r="H555" s="15"/>
      <c r="I555" s="2"/>
      <c r="J555" s="17"/>
      <c r="K555" s="2"/>
      <c r="L555" s="2"/>
      <c r="M555" s="2"/>
      <c r="N555" s="2"/>
      <c r="O555" s="2"/>
      <c r="P555" s="2"/>
      <c r="Q555" s="2"/>
      <c r="R555" s="2"/>
      <c r="S555" s="2"/>
      <c r="T555" s="2"/>
      <c r="U555" s="2"/>
      <c r="V555" s="2"/>
      <c r="W555" s="2"/>
      <c r="X555" s="2"/>
      <c r="Y555" s="2"/>
      <c r="Z555" s="2"/>
    </row>
    <row r="556" spans="1:26" ht="15.75" hidden="1" customHeight="1" x14ac:dyDescent="0.25">
      <c r="A556" s="15"/>
      <c r="B556" s="18"/>
      <c r="C556" s="2"/>
      <c r="D556" s="2"/>
      <c r="E556" s="2"/>
      <c r="F556" s="2"/>
      <c r="G556" s="2"/>
      <c r="H556" s="15"/>
      <c r="I556" s="2"/>
      <c r="J556" s="17"/>
      <c r="K556" s="2"/>
      <c r="L556" s="2"/>
      <c r="M556" s="2"/>
      <c r="N556" s="2"/>
      <c r="O556" s="2"/>
      <c r="P556" s="2"/>
      <c r="Q556" s="2"/>
      <c r="R556" s="2"/>
      <c r="S556" s="2"/>
      <c r="T556" s="2"/>
      <c r="U556" s="2"/>
      <c r="V556" s="2"/>
      <c r="W556" s="2"/>
      <c r="X556" s="2"/>
      <c r="Y556" s="2"/>
      <c r="Z556" s="2"/>
    </row>
    <row r="557" spans="1:26" ht="15.75" hidden="1" customHeight="1" x14ac:dyDescent="0.25">
      <c r="A557" s="15"/>
      <c r="B557" s="18"/>
      <c r="C557" s="2"/>
      <c r="D557" s="2"/>
      <c r="E557" s="2"/>
      <c r="F557" s="2"/>
      <c r="G557" s="2"/>
      <c r="H557" s="15"/>
      <c r="I557" s="2"/>
      <c r="J557" s="17"/>
      <c r="K557" s="2"/>
      <c r="L557" s="2"/>
      <c r="M557" s="2"/>
      <c r="N557" s="2"/>
      <c r="O557" s="2"/>
      <c r="P557" s="2"/>
      <c r="Q557" s="2"/>
      <c r="R557" s="2"/>
      <c r="S557" s="2"/>
      <c r="T557" s="2"/>
      <c r="U557" s="2"/>
      <c r="V557" s="2"/>
      <c r="W557" s="2"/>
      <c r="X557" s="2"/>
      <c r="Y557" s="2"/>
      <c r="Z557" s="2"/>
    </row>
    <row r="558" spans="1:26" ht="15.75" hidden="1" customHeight="1" x14ac:dyDescent="0.25">
      <c r="A558" s="15"/>
      <c r="B558" s="18"/>
      <c r="C558" s="2"/>
      <c r="D558" s="2"/>
      <c r="E558" s="2"/>
      <c r="F558" s="2"/>
      <c r="G558" s="2"/>
      <c r="H558" s="15"/>
      <c r="I558" s="2"/>
      <c r="J558" s="17"/>
      <c r="K558" s="2"/>
      <c r="L558" s="2"/>
      <c r="M558" s="2"/>
      <c r="N558" s="2"/>
      <c r="O558" s="2"/>
      <c r="P558" s="2"/>
      <c r="Q558" s="2"/>
      <c r="R558" s="2"/>
      <c r="S558" s="2"/>
      <c r="T558" s="2"/>
      <c r="U558" s="2"/>
      <c r="V558" s="2"/>
      <c r="W558" s="2"/>
      <c r="X558" s="2"/>
      <c r="Y558" s="2"/>
      <c r="Z558" s="2"/>
    </row>
    <row r="559" spans="1:26" ht="15.75" hidden="1" customHeight="1" x14ac:dyDescent="0.25">
      <c r="A559" s="15"/>
      <c r="B559" s="18"/>
      <c r="C559" s="2"/>
      <c r="D559" s="2"/>
      <c r="E559" s="2"/>
      <c r="F559" s="2"/>
      <c r="G559" s="2"/>
      <c r="H559" s="15"/>
      <c r="I559" s="2"/>
      <c r="J559" s="17"/>
      <c r="K559" s="2"/>
      <c r="L559" s="2"/>
      <c r="M559" s="2"/>
      <c r="N559" s="2"/>
      <c r="O559" s="2"/>
      <c r="P559" s="2"/>
      <c r="Q559" s="2"/>
      <c r="R559" s="2"/>
      <c r="S559" s="2"/>
      <c r="T559" s="2"/>
      <c r="U559" s="2"/>
      <c r="V559" s="2"/>
      <c r="W559" s="2"/>
      <c r="X559" s="2"/>
      <c r="Y559" s="2"/>
      <c r="Z559" s="2"/>
    </row>
    <row r="560" spans="1:26" ht="15.75" hidden="1" customHeight="1" x14ac:dyDescent="0.25">
      <c r="A560" s="15"/>
      <c r="B560" s="18"/>
      <c r="C560" s="2"/>
      <c r="D560" s="2"/>
      <c r="E560" s="2"/>
      <c r="F560" s="2"/>
      <c r="G560" s="2"/>
      <c r="H560" s="15"/>
      <c r="I560" s="2"/>
      <c r="J560" s="17"/>
      <c r="K560" s="2"/>
      <c r="L560" s="2"/>
      <c r="M560" s="2"/>
      <c r="N560" s="2"/>
      <c r="O560" s="2"/>
      <c r="P560" s="2"/>
      <c r="Q560" s="2"/>
      <c r="R560" s="2"/>
      <c r="S560" s="2"/>
      <c r="T560" s="2"/>
      <c r="U560" s="2"/>
      <c r="V560" s="2"/>
      <c r="W560" s="2"/>
      <c r="X560" s="2"/>
      <c r="Y560" s="2"/>
      <c r="Z560" s="2"/>
    </row>
    <row r="561" spans="1:26" ht="15.75" hidden="1" customHeight="1" x14ac:dyDescent="0.25">
      <c r="A561" s="15"/>
      <c r="B561" s="18"/>
      <c r="C561" s="2"/>
      <c r="D561" s="2"/>
      <c r="E561" s="2"/>
      <c r="F561" s="2"/>
      <c r="G561" s="2"/>
      <c r="H561" s="15"/>
      <c r="I561" s="2"/>
      <c r="J561" s="17"/>
      <c r="K561" s="2"/>
      <c r="L561" s="2"/>
      <c r="M561" s="2"/>
      <c r="N561" s="2"/>
      <c r="O561" s="2"/>
      <c r="P561" s="2"/>
      <c r="Q561" s="2"/>
      <c r="R561" s="2"/>
      <c r="S561" s="2"/>
      <c r="T561" s="2"/>
      <c r="U561" s="2"/>
      <c r="V561" s="2"/>
      <c r="W561" s="2"/>
      <c r="X561" s="2"/>
      <c r="Y561" s="2"/>
      <c r="Z561" s="2"/>
    </row>
    <row r="562" spans="1:26" ht="15.75" hidden="1" customHeight="1" x14ac:dyDescent="0.25">
      <c r="A562" s="15"/>
      <c r="B562" s="18"/>
      <c r="C562" s="2"/>
      <c r="D562" s="2"/>
      <c r="E562" s="2"/>
      <c r="F562" s="2"/>
      <c r="G562" s="2"/>
      <c r="H562" s="15"/>
      <c r="I562" s="2"/>
      <c r="J562" s="17"/>
      <c r="K562" s="2"/>
      <c r="L562" s="2"/>
      <c r="M562" s="2"/>
      <c r="N562" s="2"/>
      <c r="O562" s="2"/>
      <c r="P562" s="2"/>
      <c r="Q562" s="2"/>
      <c r="R562" s="2"/>
      <c r="S562" s="2"/>
      <c r="T562" s="2"/>
      <c r="U562" s="2"/>
      <c r="V562" s="2"/>
      <c r="W562" s="2"/>
      <c r="X562" s="2"/>
      <c r="Y562" s="2"/>
      <c r="Z562" s="2"/>
    </row>
    <row r="563" spans="1:26" ht="15.75" hidden="1" customHeight="1" x14ac:dyDescent="0.25">
      <c r="A563" s="15"/>
      <c r="B563" s="18"/>
      <c r="C563" s="2"/>
      <c r="D563" s="2"/>
      <c r="E563" s="2"/>
      <c r="F563" s="2"/>
      <c r="G563" s="2"/>
      <c r="H563" s="15"/>
      <c r="I563" s="2"/>
      <c r="J563" s="17"/>
      <c r="K563" s="2"/>
      <c r="L563" s="2"/>
      <c r="M563" s="2"/>
      <c r="N563" s="2"/>
      <c r="O563" s="2"/>
      <c r="P563" s="2"/>
      <c r="Q563" s="2"/>
      <c r="R563" s="2"/>
      <c r="S563" s="2"/>
      <c r="T563" s="2"/>
      <c r="U563" s="2"/>
      <c r="V563" s="2"/>
      <c r="W563" s="2"/>
      <c r="X563" s="2"/>
      <c r="Y563" s="2"/>
      <c r="Z563" s="2"/>
    </row>
    <row r="564" spans="1:26" ht="15.75" hidden="1" customHeight="1" x14ac:dyDescent="0.25">
      <c r="A564" s="15"/>
      <c r="B564" s="18"/>
      <c r="C564" s="2"/>
      <c r="D564" s="2"/>
      <c r="E564" s="2"/>
      <c r="F564" s="2"/>
      <c r="G564" s="2"/>
      <c r="H564" s="15"/>
      <c r="I564" s="2"/>
      <c r="J564" s="17"/>
      <c r="K564" s="2"/>
      <c r="L564" s="2"/>
      <c r="M564" s="2"/>
      <c r="N564" s="2"/>
      <c r="O564" s="2"/>
      <c r="P564" s="2"/>
      <c r="Q564" s="2"/>
      <c r="R564" s="2"/>
      <c r="S564" s="2"/>
      <c r="T564" s="2"/>
      <c r="U564" s="2"/>
      <c r="V564" s="2"/>
      <c r="W564" s="2"/>
      <c r="X564" s="2"/>
      <c r="Y564" s="2"/>
      <c r="Z564" s="2"/>
    </row>
    <row r="565" spans="1:26" ht="15.75" hidden="1" customHeight="1" x14ac:dyDescent="0.25">
      <c r="A565" s="15"/>
      <c r="B565" s="18"/>
      <c r="C565" s="2"/>
      <c r="D565" s="2"/>
      <c r="E565" s="2"/>
      <c r="F565" s="2"/>
      <c r="G565" s="2"/>
      <c r="H565" s="15"/>
      <c r="I565" s="2"/>
      <c r="J565" s="17"/>
      <c r="K565" s="2"/>
      <c r="L565" s="2"/>
      <c r="M565" s="2"/>
      <c r="N565" s="2"/>
      <c r="O565" s="2"/>
      <c r="P565" s="2"/>
      <c r="Q565" s="2"/>
      <c r="R565" s="2"/>
      <c r="S565" s="2"/>
      <c r="T565" s="2"/>
      <c r="U565" s="2"/>
      <c r="V565" s="2"/>
      <c r="W565" s="2"/>
      <c r="X565" s="2"/>
      <c r="Y565" s="2"/>
      <c r="Z565" s="2"/>
    </row>
    <row r="566" spans="1:26" ht="15.75" hidden="1" customHeight="1" x14ac:dyDescent="0.25">
      <c r="A566" s="15"/>
      <c r="B566" s="18"/>
      <c r="C566" s="2"/>
      <c r="D566" s="2"/>
      <c r="E566" s="2"/>
      <c r="F566" s="2"/>
      <c r="G566" s="2"/>
      <c r="H566" s="15"/>
      <c r="I566" s="2"/>
      <c r="J566" s="17"/>
      <c r="K566" s="2"/>
      <c r="L566" s="2"/>
      <c r="M566" s="2"/>
      <c r="N566" s="2"/>
      <c r="O566" s="2"/>
      <c r="P566" s="2"/>
      <c r="Q566" s="2"/>
      <c r="R566" s="2"/>
      <c r="S566" s="2"/>
      <c r="T566" s="2"/>
      <c r="U566" s="2"/>
      <c r="V566" s="2"/>
      <c r="W566" s="2"/>
      <c r="X566" s="2"/>
      <c r="Y566" s="2"/>
      <c r="Z566" s="2"/>
    </row>
    <row r="567" spans="1:26" ht="15.75" hidden="1" customHeight="1" x14ac:dyDescent="0.25">
      <c r="A567" s="15"/>
      <c r="B567" s="18"/>
      <c r="C567" s="2"/>
      <c r="D567" s="2"/>
      <c r="E567" s="2"/>
      <c r="F567" s="2"/>
      <c r="G567" s="2"/>
      <c r="H567" s="15"/>
      <c r="I567" s="2"/>
      <c r="J567" s="17"/>
      <c r="K567" s="2"/>
      <c r="L567" s="2"/>
      <c r="M567" s="2"/>
      <c r="N567" s="2"/>
      <c r="O567" s="2"/>
      <c r="P567" s="2"/>
      <c r="Q567" s="2"/>
      <c r="R567" s="2"/>
      <c r="S567" s="2"/>
      <c r="T567" s="2"/>
      <c r="U567" s="2"/>
      <c r="V567" s="2"/>
      <c r="W567" s="2"/>
      <c r="X567" s="2"/>
      <c r="Y567" s="2"/>
      <c r="Z567" s="2"/>
    </row>
    <row r="568" spans="1:26" ht="15.75" hidden="1" customHeight="1" x14ac:dyDescent="0.25">
      <c r="A568" s="15"/>
      <c r="B568" s="18"/>
      <c r="C568" s="2"/>
      <c r="D568" s="2"/>
      <c r="E568" s="2"/>
      <c r="F568" s="2"/>
      <c r="G568" s="2"/>
      <c r="H568" s="15"/>
      <c r="I568" s="2"/>
      <c r="J568" s="17"/>
      <c r="K568" s="2"/>
      <c r="L568" s="2"/>
      <c r="M568" s="2"/>
      <c r="N568" s="2"/>
      <c r="O568" s="2"/>
      <c r="P568" s="2"/>
      <c r="Q568" s="2"/>
      <c r="R568" s="2"/>
      <c r="S568" s="2"/>
      <c r="T568" s="2"/>
      <c r="U568" s="2"/>
      <c r="V568" s="2"/>
      <c r="W568" s="2"/>
      <c r="X568" s="2"/>
      <c r="Y568" s="2"/>
      <c r="Z568" s="2"/>
    </row>
    <row r="569" spans="1:26" ht="15.75" hidden="1" customHeight="1" x14ac:dyDescent="0.25">
      <c r="A569" s="15"/>
      <c r="B569" s="18"/>
      <c r="C569" s="2"/>
      <c r="D569" s="2"/>
      <c r="E569" s="2"/>
      <c r="F569" s="2"/>
      <c r="G569" s="2"/>
      <c r="H569" s="15"/>
      <c r="I569" s="2"/>
      <c r="J569" s="17"/>
      <c r="K569" s="2"/>
      <c r="L569" s="2"/>
      <c r="M569" s="2"/>
      <c r="N569" s="2"/>
      <c r="O569" s="2"/>
      <c r="P569" s="2"/>
      <c r="Q569" s="2"/>
      <c r="R569" s="2"/>
      <c r="S569" s="2"/>
      <c r="T569" s="2"/>
      <c r="U569" s="2"/>
      <c r="V569" s="2"/>
      <c r="W569" s="2"/>
      <c r="X569" s="2"/>
      <c r="Y569" s="2"/>
      <c r="Z569" s="2"/>
    </row>
    <row r="570" spans="1:26" ht="15.75" hidden="1" customHeight="1" x14ac:dyDescent="0.25">
      <c r="A570" s="15"/>
      <c r="B570" s="18"/>
      <c r="C570" s="2"/>
      <c r="D570" s="2"/>
      <c r="E570" s="2"/>
      <c r="F570" s="2"/>
      <c r="G570" s="2"/>
      <c r="H570" s="15"/>
      <c r="I570" s="2"/>
      <c r="J570" s="17"/>
      <c r="K570" s="2"/>
      <c r="L570" s="2"/>
      <c r="M570" s="2"/>
      <c r="N570" s="2"/>
      <c r="O570" s="2"/>
      <c r="P570" s="2"/>
      <c r="Q570" s="2"/>
      <c r="R570" s="2"/>
      <c r="S570" s="2"/>
      <c r="T570" s="2"/>
      <c r="U570" s="2"/>
      <c r="V570" s="2"/>
      <c r="W570" s="2"/>
      <c r="X570" s="2"/>
      <c r="Y570" s="2"/>
      <c r="Z570" s="2"/>
    </row>
    <row r="571" spans="1:26" ht="15.75" hidden="1" customHeight="1" x14ac:dyDescent="0.25">
      <c r="A571" s="15"/>
      <c r="B571" s="18"/>
      <c r="C571" s="2"/>
      <c r="D571" s="2"/>
      <c r="E571" s="2"/>
      <c r="F571" s="2"/>
      <c r="G571" s="2"/>
      <c r="H571" s="15"/>
      <c r="I571" s="2"/>
      <c r="J571" s="17"/>
      <c r="K571" s="2"/>
      <c r="L571" s="2"/>
      <c r="M571" s="2"/>
      <c r="N571" s="2"/>
      <c r="O571" s="2"/>
      <c r="P571" s="2"/>
      <c r="Q571" s="2"/>
      <c r="R571" s="2"/>
      <c r="S571" s="2"/>
      <c r="T571" s="2"/>
      <c r="U571" s="2"/>
      <c r="V571" s="2"/>
      <c r="W571" s="2"/>
      <c r="X571" s="2"/>
      <c r="Y571" s="2"/>
      <c r="Z571" s="2"/>
    </row>
    <row r="572" spans="1:26" ht="15.75" hidden="1" customHeight="1" x14ac:dyDescent="0.25">
      <c r="A572" s="15"/>
      <c r="B572" s="18"/>
      <c r="C572" s="2"/>
      <c r="D572" s="2"/>
      <c r="E572" s="2"/>
      <c r="F572" s="2"/>
      <c r="G572" s="2"/>
      <c r="H572" s="15"/>
      <c r="I572" s="2"/>
      <c r="J572" s="17"/>
      <c r="K572" s="2"/>
      <c r="L572" s="2"/>
      <c r="M572" s="2"/>
      <c r="N572" s="2"/>
      <c r="O572" s="2"/>
      <c r="P572" s="2"/>
      <c r="Q572" s="2"/>
      <c r="R572" s="2"/>
      <c r="S572" s="2"/>
      <c r="T572" s="2"/>
      <c r="U572" s="2"/>
      <c r="V572" s="2"/>
      <c r="W572" s="2"/>
      <c r="X572" s="2"/>
      <c r="Y572" s="2"/>
      <c r="Z572" s="2"/>
    </row>
    <row r="573" spans="1:26" ht="15.75" hidden="1" customHeight="1" x14ac:dyDescent="0.25">
      <c r="A573" s="15"/>
      <c r="B573" s="18"/>
      <c r="C573" s="2"/>
      <c r="D573" s="2"/>
      <c r="E573" s="2"/>
      <c r="F573" s="2"/>
      <c r="G573" s="2"/>
      <c r="H573" s="15"/>
      <c r="I573" s="2"/>
      <c r="J573" s="17"/>
      <c r="K573" s="2"/>
      <c r="L573" s="2"/>
      <c r="M573" s="2"/>
      <c r="N573" s="2"/>
      <c r="O573" s="2"/>
      <c r="P573" s="2"/>
      <c r="Q573" s="2"/>
      <c r="R573" s="2"/>
      <c r="S573" s="2"/>
      <c r="T573" s="2"/>
      <c r="U573" s="2"/>
      <c r="V573" s="2"/>
      <c r="W573" s="2"/>
      <c r="X573" s="2"/>
      <c r="Y573" s="2"/>
      <c r="Z573" s="2"/>
    </row>
    <row r="574" spans="1:26" ht="15.75" hidden="1" customHeight="1" x14ac:dyDescent="0.25">
      <c r="A574" s="15"/>
      <c r="B574" s="18"/>
      <c r="C574" s="2"/>
      <c r="D574" s="2"/>
      <c r="E574" s="2"/>
      <c r="F574" s="2"/>
      <c r="G574" s="2"/>
      <c r="H574" s="15"/>
      <c r="I574" s="2"/>
      <c r="J574" s="17"/>
      <c r="K574" s="2"/>
      <c r="L574" s="2"/>
      <c r="M574" s="2"/>
      <c r="N574" s="2"/>
      <c r="O574" s="2"/>
      <c r="P574" s="2"/>
      <c r="Q574" s="2"/>
      <c r="R574" s="2"/>
      <c r="S574" s="2"/>
      <c r="T574" s="2"/>
      <c r="U574" s="2"/>
      <c r="V574" s="2"/>
      <c r="W574" s="2"/>
      <c r="X574" s="2"/>
      <c r="Y574" s="2"/>
      <c r="Z574" s="2"/>
    </row>
    <row r="575" spans="1:26" ht="15.75" hidden="1" customHeight="1" x14ac:dyDescent="0.25">
      <c r="A575" s="15"/>
      <c r="B575" s="18"/>
      <c r="C575" s="2"/>
      <c r="D575" s="2"/>
      <c r="E575" s="2"/>
      <c r="F575" s="2"/>
      <c r="G575" s="2"/>
      <c r="H575" s="15"/>
      <c r="I575" s="2"/>
      <c r="J575" s="17"/>
      <c r="K575" s="2"/>
      <c r="L575" s="2"/>
      <c r="M575" s="2"/>
      <c r="N575" s="2"/>
      <c r="O575" s="2"/>
      <c r="P575" s="2"/>
      <c r="Q575" s="2"/>
      <c r="R575" s="2"/>
      <c r="S575" s="2"/>
      <c r="T575" s="2"/>
      <c r="U575" s="2"/>
      <c r="V575" s="2"/>
      <c r="W575" s="2"/>
      <c r="X575" s="2"/>
      <c r="Y575" s="2"/>
      <c r="Z575" s="2"/>
    </row>
    <row r="576" spans="1:26" ht="15.75" hidden="1" customHeight="1" x14ac:dyDescent="0.25">
      <c r="A576" s="15"/>
      <c r="B576" s="18"/>
      <c r="C576" s="2"/>
      <c r="D576" s="2"/>
      <c r="E576" s="2"/>
      <c r="F576" s="2"/>
      <c r="G576" s="2"/>
      <c r="H576" s="15"/>
      <c r="I576" s="2"/>
      <c r="J576" s="17"/>
      <c r="K576" s="2"/>
      <c r="L576" s="2"/>
      <c r="M576" s="2"/>
      <c r="N576" s="2"/>
      <c r="O576" s="2"/>
      <c r="P576" s="2"/>
      <c r="Q576" s="2"/>
      <c r="R576" s="2"/>
      <c r="S576" s="2"/>
      <c r="T576" s="2"/>
      <c r="U576" s="2"/>
      <c r="V576" s="2"/>
      <c r="W576" s="2"/>
      <c r="X576" s="2"/>
      <c r="Y576" s="2"/>
      <c r="Z576" s="2"/>
    </row>
    <row r="577" spans="1:26" ht="15.75" hidden="1" customHeight="1" x14ac:dyDescent="0.25">
      <c r="A577" s="15"/>
      <c r="B577" s="18"/>
      <c r="C577" s="2"/>
      <c r="D577" s="2"/>
      <c r="E577" s="2"/>
      <c r="F577" s="2"/>
      <c r="G577" s="2"/>
      <c r="H577" s="15"/>
      <c r="I577" s="2"/>
      <c r="J577" s="17"/>
      <c r="K577" s="2"/>
      <c r="L577" s="2"/>
      <c r="M577" s="2"/>
      <c r="N577" s="2"/>
      <c r="O577" s="2"/>
      <c r="P577" s="2"/>
      <c r="Q577" s="2"/>
      <c r="R577" s="2"/>
      <c r="S577" s="2"/>
      <c r="T577" s="2"/>
      <c r="U577" s="2"/>
      <c r="V577" s="2"/>
      <c r="W577" s="2"/>
      <c r="X577" s="2"/>
      <c r="Y577" s="2"/>
      <c r="Z577" s="2"/>
    </row>
    <row r="578" spans="1:26" ht="15.75" hidden="1" customHeight="1" x14ac:dyDescent="0.25">
      <c r="A578" s="15"/>
      <c r="B578" s="18"/>
      <c r="C578" s="2"/>
      <c r="D578" s="2"/>
      <c r="E578" s="2"/>
      <c r="F578" s="2"/>
      <c r="G578" s="2"/>
      <c r="H578" s="15"/>
      <c r="I578" s="2"/>
      <c r="J578" s="17"/>
      <c r="K578" s="2"/>
      <c r="L578" s="2"/>
      <c r="M578" s="2"/>
      <c r="N578" s="2"/>
      <c r="O578" s="2"/>
      <c r="P578" s="2"/>
      <c r="Q578" s="2"/>
      <c r="R578" s="2"/>
      <c r="S578" s="2"/>
      <c r="T578" s="2"/>
      <c r="U578" s="2"/>
      <c r="V578" s="2"/>
      <c r="W578" s="2"/>
      <c r="X578" s="2"/>
      <c r="Y578" s="2"/>
      <c r="Z578" s="2"/>
    </row>
    <row r="579" spans="1:26" ht="15.75" hidden="1" customHeight="1" x14ac:dyDescent="0.25">
      <c r="A579" s="15"/>
      <c r="B579" s="18"/>
      <c r="C579" s="2"/>
      <c r="D579" s="2"/>
      <c r="E579" s="2"/>
      <c r="F579" s="2"/>
      <c r="G579" s="2"/>
      <c r="H579" s="15"/>
      <c r="I579" s="2"/>
      <c r="J579" s="17"/>
      <c r="K579" s="2"/>
      <c r="L579" s="2"/>
      <c r="M579" s="2"/>
      <c r="N579" s="2"/>
      <c r="O579" s="2"/>
      <c r="P579" s="2"/>
      <c r="Q579" s="2"/>
      <c r="R579" s="2"/>
      <c r="S579" s="2"/>
      <c r="T579" s="2"/>
      <c r="U579" s="2"/>
      <c r="V579" s="2"/>
      <c r="W579" s="2"/>
      <c r="X579" s="2"/>
      <c r="Y579" s="2"/>
      <c r="Z579" s="2"/>
    </row>
    <row r="580" spans="1:26" ht="15.75" hidden="1" customHeight="1" x14ac:dyDescent="0.25">
      <c r="A580" s="15"/>
      <c r="B580" s="18"/>
      <c r="C580" s="2"/>
      <c r="D580" s="2"/>
      <c r="E580" s="2"/>
      <c r="F580" s="2"/>
      <c r="G580" s="2"/>
      <c r="H580" s="15"/>
      <c r="I580" s="2"/>
      <c r="J580" s="17"/>
      <c r="K580" s="2"/>
      <c r="L580" s="2"/>
      <c r="M580" s="2"/>
      <c r="N580" s="2"/>
      <c r="O580" s="2"/>
      <c r="P580" s="2"/>
      <c r="Q580" s="2"/>
      <c r="R580" s="2"/>
      <c r="S580" s="2"/>
      <c r="T580" s="2"/>
      <c r="U580" s="2"/>
      <c r="V580" s="2"/>
      <c r="W580" s="2"/>
      <c r="X580" s="2"/>
      <c r="Y580" s="2"/>
      <c r="Z580" s="2"/>
    </row>
    <row r="581" spans="1:26" ht="15.75" hidden="1" customHeight="1" x14ac:dyDescent="0.25">
      <c r="A581" s="15"/>
      <c r="B581" s="18"/>
      <c r="C581" s="2"/>
      <c r="D581" s="2"/>
      <c r="E581" s="2"/>
      <c r="F581" s="2"/>
      <c r="G581" s="2"/>
      <c r="H581" s="15"/>
      <c r="I581" s="2"/>
      <c r="J581" s="17"/>
      <c r="K581" s="2"/>
      <c r="L581" s="2"/>
      <c r="M581" s="2"/>
      <c r="N581" s="2"/>
      <c r="O581" s="2"/>
      <c r="P581" s="2"/>
      <c r="Q581" s="2"/>
      <c r="R581" s="2"/>
      <c r="S581" s="2"/>
      <c r="T581" s="2"/>
      <c r="U581" s="2"/>
      <c r="V581" s="2"/>
      <c r="W581" s="2"/>
      <c r="X581" s="2"/>
      <c r="Y581" s="2"/>
      <c r="Z581" s="2"/>
    </row>
    <row r="582" spans="1:26" ht="15.75" hidden="1" customHeight="1" x14ac:dyDescent="0.25">
      <c r="A582" s="15"/>
      <c r="B582" s="18"/>
      <c r="C582" s="2"/>
      <c r="D582" s="2"/>
      <c r="E582" s="2"/>
      <c r="F582" s="2"/>
      <c r="G582" s="2"/>
      <c r="H582" s="15"/>
      <c r="I582" s="2"/>
      <c r="J582" s="17"/>
      <c r="K582" s="2"/>
      <c r="L582" s="2"/>
      <c r="M582" s="2"/>
      <c r="N582" s="2"/>
      <c r="O582" s="2"/>
      <c r="P582" s="2"/>
      <c r="Q582" s="2"/>
      <c r="R582" s="2"/>
      <c r="S582" s="2"/>
      <c r="T582" s="2"/>
      <c r="U582" s="2"/>
      <c r="V582" s="2"/>
      <c r="W582" s="2"/>
      <c r="X582" s="2"/>
      <c r="Y582" s="2"/>
      <c r="Z582" s="2"/>
    </row>
    <row r="583" spans="1:26" ht="15.75" hidden="1" customHeight="1" x14ac:dyDescent="0.25">
      <c r="A583" s="15"/>
      <c r="B583" s="18"/>
      <c r="C583" s="2"/>
      <c r="D583" s="2"/>
      <c r="E583" s="2"/>
      <c r="F583" s="2"/>
      <c r="G583" s="2"/>
      <c r="H583" s="15"/>
      <c r="I583" s="2"/>
      <c r="J583" s="17"/>
      <c r="K583" s="2"/>
      <c r="L583" s="2"/>
      <c r="M583" s="2"/>
      <c r="N583" s="2"/>
      <c r="O583" s="2"/>
      <c r="P583" s="2"/>
      <c r="Q583" s="2"/>
      <c r="R583" s="2"/>
      <c r="S583" s="2"/>
      <c r="T583" s="2"/>
      <c r="U583" s="2"/>
      <c r="V583" s="2"/>
      <c r="W583" s="2"/>
      <c r="X583" s="2"/>
      <c r="Y583" s="2"/>
      <c r="Z583" s="2"/>
    </row>
    <row r="584" spans="1:26" ht="15.75" hidden="1" customHeight="1" x14ac:dyDescent="0.25">
      <c r="A584" s="15"/>
      <c r="B584" s="18"/>
      <c r="C584" s="2"/>
      <c r="D584" s="2"/>
      <c r="E584" s="2"/>
      <c r="F584" s="2"/>
      <c r="G584" s="2"/>
      <c r="H584" s="15"/>
      <c r="I584" s="2"/>
      <c r="J584" s="17"/>
      <c r="K584" s="2"/>
      <c r="L584" s="2"/>
      <c r="M584" s="2"/>
      <c r="N584" s="2"/>
      <c r="O584" s="2"/>
      <c r="P584" s="2"/>
      <c r="Q584" s="2"/>
      <c r="R584" s="2"/>
      <c r="S584" s="2"/>
      <c r="T584" s="2"/>
      <c r="U584" s="2"/>
      <c r="V584" s="2"/>
      <c r="W584" s="2"/>
      <c r="X584" s="2"/>
      <c r="Y584" s="2"/>
      <c r="Z584" s="2"/>
    </row>
    <row r="585" spans="1:26" ht="15.75" hidden="1" customHeight="1" x14ac:dyDescent="0.25">
      <c r="A585" s="15"/>
      <c r="B585" s="18"/>
      <c r="C585" s="2"/>
      <c r="D585" s="2"/>
      <c r="E585" s="2"/>
      <c r="F585" s="2"/>
      <c r="G585" s="2"/>
      <c r="H585" s="15"/>
      <c r="I585" s="2"/>
      <c r="J585" s="17"/>
      <c r="K585" s="2"/>
      <c r="L585" s="2"/>
      <c r="M585" s="2"/>
      <c r="N585" s="2"/>
      <c r="O585" s="2"/>
      <c r="P585" s="2"/>
      <c r="Q585" s="2"/>
      <c r="R585" s="2"/>
      <c r="S585" s="2"/>
      <c r="T585" s="2"/>
      <c r="U585" s="2"/>
      <c r="V585" s="2"/>
      <c r="W585" s="2"/>
      <c r="X585" s="2"/>
      <c r="Y585" s="2"/>
      <c r="Z585" s="2"/>
    </row>
    <row r="586" spans="1:26" ht="15.75" hidden="1" customHeight="1" x14ac:dyDescent="0.25">
      <c r="A586" s="15"/>
      <c r="B586" s="18"/>
      <c r="C586" s="2"/>
      <c r="D586" s="2"/>
      <c r="E586" s="2"/>
      <c r="F586" s="2"/>
      <c r="G586" s="2"/>
      <c r="H586" s="15"/>
      <c r="I586" s="2"/>
      <c r="J586" s="17"/>
      <c r="K586" s="2"/>
      <c r="L586" s="2"/>
      <c r="M586" s="2"/>
      <c r="N586" s="2"/>
      <c r="O586" s="2"/>
      <c r="P586" s="2"/>
      <c r="Q586" s="2"/>
      <c r="R586" s="2"/>
      <c r="S586" s="2"/>
      <c r="T586" s="2"/>
      <c r="U586" s="2"/>
      <c r="V586" s="2"/>
      <c r="W586" s="2"/>
      <c r="X586" s="2"/>
      <c r="Y586" s="2"/>
      <c r="Z586" s="2"/>
    </row>
    <row r="587" spans="1:26" ht="15.75" hidden="1" customHeight="1" x14ac:dyDescent="0.25">
      <c r="A587" s="15"/>
      <c r="B587" s="18"/>
      <c r="C587" s="2"/>
      <c r="D587" s="2"/>
      <c r="E587" s="2"/>
      <c r="F587" s="2"/>
      <c r="G587" s="2"/>
      <c r="H587" s="15"/>
      <c r="I587" s="2"/>
      <c r="J587" s="17"/>
      <c r="K587" s="2"/>
      <c r="L587" s="2"/>
      <c r="M587" s="2"/>
      <c r="N587" s="2"/>
      <c r="O587" s="2"/>
      <c r="P587" s="2"/>
      <c r="Q587" s="2"/>
      <c r="R587" s="2"/>
      <c r="S587" s="2"/>
      <c r="T587" s="2"/>
      <c r="U587" s="2"/>
      <c r="V587" s="2"/>
      <c r="W587" s="2"/>
      <c r="X587" s="2"/>
      <c r="Y587" s="2"/>
      <c r="Z587" s="2"/>
    </row>
    <row r="588" spans="1:26" ht="15.75" hidden="1" customHeight="1" x14ac:dyDescent="0.25">
      <c r="A588" s="15"/>
      <c r="B588" s="18"/>
      <c r="C588" s="2"/>
      <c r="D588" s="2"/>
      <c r="E588" s="2"/>
      <c r="F588" s="2"/>
      <c r="G588" s="2"/>
      <c r="H588" s="15"/>
      <c r="I588" s="2"/>
      <c r="J588" s="17"/>
      <c r="K588" s="2"/>
      <c r="L588" s="2"/>
      <c r="M588" s="2"/>
      <c r="N588" s="2"/>
      <c r="O588" s="2"/>
      <c r="P588" s="2"/>
      <c r="Q588" s="2"/>
      <c r="R588" s="2"/>
      <c r="S588" s="2"/>
      <c r="T588" s="2"/>
      <c r="U588" s="2"/>
      <c r="V588" s="2"/>
      <c r="W588" s="2"/>
      <c r="X588" s="2"/>
      <c r="Y588" s="2"/>
      <c r="Z588" s="2"/>
    </row>
    <row r="589" spans="1:26" ht="15.75" hidden="1" customHeight="1" x14ac:dyDescent="0.25">
      <c r="A589" s="15"/>
      <c r="B589" s="18"/>
      <c r="C589" s="2"/>
      <c r="D589" s="2"/>
      <c r="E589" s="2"/>
      <c r="F589" s="2"/>
      <c r="G589" s="2"/>
      <c r="H589" s="15"/>
      <c r="I589" s="2"/>
      <c r="J589" s="17"/>
      <c r="K589" s="2"/>
      <c r="L589" s="2"/>
      <c r="M589" s="2"/>
      <c r="N589" s="2"/>
      <c r="O589" s="2"/>
      <c r="P589" s="2"/>
      <c r="Q589" s="2"/>
      <c r="R589" s="2"/>
      <c r="S589" s="2"/>
      <c r="T589" s="2"/>
      <c r="U589" s="2"/>
      <c r="V589" s="2"/>
      <c r="W589" s="2"/>
      <c r="X589" s="2"/>
      <c r="Y589" s="2"/>
      <c r="Z589" s="2"/>
    </row>
    <row r="590" spans="1:26" ht="15.75" hidden="1" customHeight="1" x14ac:dyDescent="0.25">
      <c r="A590" s="15"/>
      <c r="B590" s="18"/>
      <c r="C590" s="2"/>
      <c r="D590" s="2"/>
      <c r="E590" s="2"/>
      <c r="F590" s="2"/>
      <c r="G590" s="2"/>
      <c r="H590" s="15"/>
      <c r="I590" s="2"/>
      <c r="J590" s="17"/>
      <c r="K590" s="2"/>
      <c r="L590" s="2"/>
      <c r="M590" s="2"/>
      <c r="N590" s="2"/>
      <c r="O590" s="2"/>
      <c r="P590" s="2"/>
      <c r="Q590" s="2"/>
      <c r="R590" s="2"/>
      <c r="S590" s="2"/>
      <c r="T590" s="2"/>
      <c r="U590" s="2"/>
      <c r="V590" s="2"/>
      <c r="W590" s="2"/>
      <c r="X590" s="2"/>
      <c r="Y590" s="2"/>
      <c r="Z590" s="2"/>
    </row>
    <row r="591" spans="1:26" ht="15.75" hidden="1" customHeight="1" x14ac:dyDescent="0.25">
      <c r="A591" s="15"/>
      <c r="B591" s="18"/>
      <c r="C591" s="2"/>
      <c r="D591" s="2"/>
      <c r="E591" s="2"/>
      <c r="F591" s="2"/>
      <c r="G591" s="2"/>
      <c r="H591" s="15"/>
      <c r="I591" s="2"/>
      <c r="J591" s="17"/>
      <c r="K591" s="2"/>
      <c r="L591" s="2"/>
      <c r="M591" s="2"/>
      <c r="N591" s="2"/>
      <c r="O591" s="2"/>
      <c r="P591" s="2"/>
      <c r="Q591" s="2"/>
      <c r="R591" s="2"/>
      <c r="S591" s="2"/>
      <c r="T591" s="2"/>
      <c r="U591" s="2"/>
      <c r="V591" s="2"/>
      <c r="W591" s="2"/>
      <c r="X591" s="2"/>
      <c r="Y591" s="2"/>
      <c r="Z591" s="2"/>
    </row>
    <row r="592" spans="1:26" ht="15.75" hidden="1" customHeight="1" x14ac:dyDescent="0.25">
      <c r="A592" s="15"/>
      <c r="B592" s="18"/>
      <c r="C592" s="2"/>
      <c r="D592" s="2"/>
      <c r="E592" s="2"/>
      <c r="F592" s="2"/>
      <c r="G592" s="2"/>
      <c r="H592" s="15"/>
      <c r="I592" s="2"/>
      <c r="J592" s="17"/>
      <c r="K592" s="2"/>
      <c r="L592" s="2"/>
      <c r="M592" s="2"/>
      <c r="N592" s="2"/>
      <c r="O592" s="2"/>
      <c r="P592" s="2"/>
      <c r="Q592" s="2"/>
      <c r="R592" s="2"/>
      <c r="S592" s="2"/>
      <c r="T592" s="2"/>
      <c r="U592" s="2"/>
      <c r="V592" s="2"/>
      <c r="W592" s="2"/>
      <c r="X592" s="2"/>
      <c r="Y592" s="2"/>
      <c r="Z592" s="2"/>
    </row>
    <row r="593" spans="1:26" ht="15.75" hidden="1" customHeight="1" x14ac:dyDescent="0.25">
      <c r="A593" s="15"/>
      <c r="B593" s="18"/>
      <c r="C593" s="2"/>
      <c r="D593" s="2"/>
      <c r="E593" s="2"/>
      <c r="F593" s="2"/>
      <c r="G593" s="2"/>
      <c r="H593" s="15"/>
      <c r="I593" s="2"/>
      <c r="J593" s="17"/>
      <c r="K593" s="2"/>
      <c r="L593" s="2"/>
      <c r="M593" s="2"/>
      <c r="N593" s="2"/>
      <c r="O593" s="2"/>
      <c r="P593" s="2"/>
      <c r="Q593" s="2"/>
      <c r="R593" s="2"/>
      <c r="S593" s="2"/>
      <c r="T593" s="2"/>
      <c r="U593" s="2"/>
      <c r="V593" s="2"/>
      <c r="W593" s="2"/>
      <c r="X593" s="2"/>
      <c r="Y593" s="2"/>
      <c r="Z593" s="2"/>
    </row>
    <row r="594" spans="1:26" ht="15.75" hidden="1" customHeight="1" x14ac:dyDescent="0.25">
      <c r="A594" s="15"/>
      <c r="B594" s="18"/>
      <c r="C594" s="2"/>
      <c r="D594" s="2"/>
      <c r="E594" s="2"/>
      <c r="F594" s="2"/>
      <c r="G594" s="2"/>
      <c r="H594" s="15"/>
      <c r="I594" s="2"/>
      <c r="J594" s="17"/>
      <c r="K594" s="2"/>
      <c r="L594" s="2"/>
      <c r="M594" s="2"/>
      <c r="N594" s="2"/>
      <c r="O594" s="2"/>
      <c r="P594" s="2"/>
      <c r="Q594" s="2"/>
      <c r="R594" s="2"/>
      <c r="S594" s="2"/>
      <c r="T594" s="2"/>
      <c r="U594" s="2"/>
      <c r="V594" s="2"/>
      <c r="W594" s="2"/>
      <c r="X594" s="2"/>
      <c r="Y594" s="2"/>
      <c r="Z594" s="2"/>
    </row>
    <row r="595" spans="1:26" ht="15.75" hidden="1" customHeight="1" x14ac:dyDescent="0.25">
      <c r="A595" s="15"/>
      <c r="B595" s="18"/>
      <c r="C595" s="2"/>
      <c r="D595" s="2"/>
      <c r="E595" s="2"/>
      <c r="F595" s="2"/>
      <c r="G595" s="2"/>
      <c r="H595" s="15"/>
      <c r="I595" s="2"/>
      <c r="J595" s="17"/>
      <c r="K595" s="2"/>
      <c r="L595" s="2"/>
      <c r="M595" s="2"/>
      <c r="N595" s="2"/>
      <c r="O595" s="2"/>
      <c r="P595" s="2"/>
      <c r="Q595" s="2"/>
      <c r="R595" s="2"/>
      <c r="S595" s="2"/>
      <c r="T595" s="2"/>
      <c r="U595" s="2"/>
      <c r="V595" s="2"/>
      <c r="W595" s="2"/>
      <c r="X595" s="2"/>
      <c r="Y595" s="2"/>
      <c r="Z595" s="2"/>
    </row>
    <row r="596" spans="1:26" ht="15.75" hidden="1" customHeight="1" x14ac:dyDescent="0.25">
      <c r="A596" s="15"/>
      <c r="B596" s="18"/>
      <c r="C596" s="2"/>
      <c r="D596" s="2"/>
      <c r="E596" s="2"/>
      <c r="F596" s="2"/>
      <c r="G596" s="2"/>
      <c r="H596" s="15"/>
      <c r="I596" s="2"/>
      <c r="J596" s="17"/>
      <c r="K596" s="2"/>
      <c r="L596" s="2"/>
      <c r="M596" s="2"/>
      <c r="N596" s="2"/>
      <c r="O596" s="2"/>
      <c r="P596" s="2"/>
      <c r="Q596" s="2"/>
      <c r="R596" s="2"/>
      <c r="S596" s="2"/>
      <c r="T596" s="2"/>
      <c r="U596" s="2"/>
      <c r="V596" s="2"/>
      <c r="W596" s="2"/>
      <c r="X596" s="2"/>
      <c r="Y596" s="2"/>
      <c r="Z596" s="2"/>
    </row>
    <row r="597" spans="1:26" ht="15.75" hidden="1" customHeight="1" x14ac:dyDescent="0.25">
      <c r="A597" s="15"/>
      <c r="B597" s="18"/>
      <c r="C597" s="2"/>
      <c r="D597" s="2"/>
      <c r="E597" s="2"/>
      <c r="F597" s="2"/>
      <c r="G597" s="2"/>
      <c r="H597" s="15"/>
      <c r="I597" s="2"/>
      <c r="J597" s="17"/>
      <c r="K597" s="2"/>
      <c r="L597" s="2"/>
      <c r="M597" s="2"/>
      <c r="N597" s="2"/>
      <c r="O597" s="2"/>
      <c r="P597" s="2"/>
      <c r="Q597" s="2"/>
      <c r="R597" s="2"/>
      <c r="S597" s="2"/>
      <c r="T597" s="2"/>
      <c r="U597" s="2"/>
      <c r="V597" s="2"/>
      <c r="W597" s="2"/>
      <c r="X597" s="2"/>
      <c r="Y597" s="2"/>
      <c r="Z597" s="2"/>
    </row>
    <row r="598" spans="1:26" ht="15.75" hidden="1" customHeight="1" x14ac:dyDescent="0.25">
      <c r="A598" s="15"/>
      <c r="B598" s="18"/>
      <c r="C598" s="2"/>
      <c r="D598" s="2"/>
      <c r="E598" s="2"/>
      <c r="F598" s="2"/>
      <c r="G598" s="2"/>
      <c r="H598" s="15"/>
      <c r="I598" s="2"/>
      <c r="J598" s="17"/>
      <c r="K598" s="2"/>
      <c r="L598" s="2"/>
      <c r="M598" s="2"/>
      <c r="N598" s="2"/>
      <c r="O598" s="2"/>
      <c r="P598" s="2"/>
      <c r="Q598" s="2"/>
      <c r="R598" s="2"/>
      <c r="S598" s="2"/>
      <c r="T598" s="2"/>
      <c r="U598" s="2"/>
      <c r="V598" s="2"/>
      <c r="W598" s="2"/>
      <c r="X598" s="2"/>
      <c r="Y598" s="2"/>
      <c r="Z598" s="2"/>
    </row>
    <row r="599" spans="1:26" ht="15.75" hidden="1" customHeight="1" x14ac:dyDescent="0.25">
      <c r="A599" s="15"/>
      <c r="B599" s="18"/>
      <c r="C599" s="2"/>
      <c r="D599" s="2"/>
      <c r="E599" s="2"/>
      <c r="F599" s="2"/>
      <c r="G599" s="2"/>
      <c r="H599" s="15"/>
      <c r="I599" s="2"/>
      <c r="J599" s="17"/>
      <c r="K599" s="2"/>
      <c r="L599" s="2"/>
      <c r="M599" s="2"/>
      <c r="N599" s="2"/>
      <c r="O599" s="2"/>
      <c r="P599" s="2"/>
      <c r="Q599" s="2"/>
      <c r="R599" s="2"/>
      <c r="S599" s="2"/>
      <c r="T599" s="2"/>
      <c r="U599" s="2"/>
      <c r="V599" s="2"/>
      <c r="W599" s="2"/>
      <c r="X599" s="2"/>
      <c r="Y599" s="2"/>
      <c r="Z599" s="2"/>
    </row>
    <row r="600" spans="1:26" ht="15.75" hidden="1" customHeight="1" x14ac:dyDescent="0.25">
      <c r="A600" s="15"/>
      <c r="B600" s="18"/>
      <c r="C600" s="2"/>
      <c r="D600" s="2"/>
      <c r="E600" s="2"/>
      <c r="F600" s="2"/>
      <c r="G600" s="2"/>
      <c r="H600" s="15"/>
      <c r="I600" s="2"/>
      <c r="J600" s="17"/>
      <c r="K600" s="2"/>
      <c r="L600" s="2"/>
      <c r="M600" s="2"/>
      <c r="N600" s="2"/>
      <c r="O600" s="2"/>
      <c r="P600" s="2"/>
      <c r="Q600" s="2"/>
      <c r="R600" s="2"/>
      <c r="S600" s="2"/>
      <c r="T600" s="2"/>
      <c r="U600" s="2"/>
      <c r="V600" s="2"/>
      <c r="W600" s="2"/>
      <c r="X600" s="2"/>
      <c r="Y600" s="2"/>
      <c r="Z600" s="2"/>
    </row>
    <row r="601" spans="1:26" ht="15.75" hidden="1" customHeight="1" x14ac:dyDescent="0.25">
      <c r="A601" s="15"/>
      <c r="B601" s="18"/>
      <c r="C601" s="2"/>
      <c r="D601" s="2"/>
      <c r="E601" s="2"/>
      <c r="F601" s="2"/>
      <c r="G601" s="2"/>
      <c r="H601" s="15"/>
      <c r="I601" s="2"/>
      <c r="J601" s="17"/>
      <c r="K601" s="2"/>
      <c r="L601" s="2"/>
      <c r="M601" s="2"/>
      <c r="N601" s="2"/>
      <c r="O601" s="2"/>
      <c r="P601" s="2"/>
      <c r="Q601" s="2"/>
      <c r="R601" s="2"/>
      <c r="S601" s="2"/>
      <c r="T601" s="2"/>
      <c r="U601" s="2"/>
      <c r="V601" s="2"/>
      <c r="W601" s="2"/>
      <c r="X601" s="2"/>
      <c r="Y601" s="2"/>
      <c r="Z601" s="2"/>
    </row>
    <row r="602" spans="1:26" ht="15.75" hidden="1" customHeight="1" x14ac:dyDescent="0.25">
      <c r="A602" s="15"/>
      <c r="B602" s="18"/>
      <c r="C602" s="2"/>
      <c r="D602" s="2"/>
      <c r="E602" s="2"/>
      <c r="F602" s="2"/>
      <c r="G602" s="2"/>
      <c r="H602" s="15"/>
      <c r="I602" s="2"/>
      <c r="J602" s="17"/>
      <c r="K602" s="2"/>
      <c r="L602" s="2"/>
      <c r="M602" s="2"/>
      <c r="N602" s="2"/>
      <c r="O602" s="2"/>
      <c r="P602" s="2"/>
      <c r="Q602" s="2"/>
      <c r="R602" s="2"/>
      <c r="S602" s="2"/>
      <c r="T602" s="2"/>
      <c r="U602" s="2"/>
      <c r="V602" s="2"/>
      <c r="W602" s="2"/>
      <c r="X602" s="2"/>
      <c r="Y602" s="2"/>
      <c r="Z602" s="2"/>
    </row>
    <row r="603" spans="1:26" ht="15.75" hidden="1" customHeight="1" x14ac:dyDescent="0.25">
      <c r="A603" s="15"/>
      <c r="B603" s="18"/>
      <c r="C603" s="2"/>
      <c r="D603" s="2"/>
      <c r="E603" s="2"/>
      <c r="F603" s="2"/>
      <c r="G603" s="2"/>
      <c r="H603" s="15"/>
      <c r="I603" s="2"/>
      <c r="J603" s="17"/>
      <c r="K603" s="2"/>
      <c r="L603" s="2"/>
      <c r="M603" s="2"/>
      <c r="N603" s="2"/>
      <c r="O603" s="2"/>
      <c r="P603" s="2"/>
      <c r="Q603" s="2"/>
      <c r="R603" s="2"/>
      <c r="S603" s="2"/>
      <c r="T603" s="2"/>
      <c r="U603" s="2"/>
      <c r="V603" s="2"/>
      <c r="W603" s="2"/>
      <c r="X603" s="2"/>
      <c r="Y603" s="2"/>
      <c r="Z603" s="2"/>
    </row>
    <row r="604" spans="1:26" ht="15.75" hidden="1" customHeight="1" x14ac:dyDescent="0.25">
      <c r="A604" s="15"/>
      <c r="B604" s="18"/>
      <c r="C604" s="2"/>
      <c r="D604" s="2"/>
      <c r="E604" s="2"/>
      <c r="F604" s="2"/>
      <c r="G604" s="2"/>
      <c r="H604" s="15"/>
      <c r="I604" s="2"/>
      <c r="J604" s="17"/>
      <c r="K604" s="2"/>
      <c r="L604" s="2"/>
      <c r="M604" s="2"/>
      <c r="N604" s="2"/>
      <c r="O604" s="2"/>
      <c r="P604" s="2"/>
      <c r="Q604" s="2"/>
      <c r="R604" s="2"/>
      <c r="S604" s="2"/>
      <c r="T604" s="2"/>
      <c r="U604" s="2"/>
      <c r="V604" s="2"/>
      <c r="W604" s="2"/>
      <c r="X604" s="2"/>
      <c r="Y604" s="2"/>
      <c r="Z604" s="2"/>
    </row>
    <row r="605" spans="1:26" ht="15.75" hidden="1" customHeight="1" x14ac:dyDescent="0.25">
      <c r="A605" s="15"/>
      <c r="B605" s="18"/>
      <c r="C605" s="2"/>
      <c r="D605" s="2"/>
      <c r="E605" s="2"/>
      <c r="F605" s="2"/>
      <c r="G605" s="2"/>
      <c r="H605" s="15"/>
      <c r="I605" s="2"/>
      <c r="J605" s="17"/>
      <c r="K605" s="2"/>
      <c r="L605" s="2"/>
      <c r="M605" s="2"/>
      <c r="N605" s="2"/>
      <c r="O605" s="2"/>
      <c r="P605" s="2"/>
      <c r="Q605" s="2"/>
      <c r="R605" s="2"/>
      <c r="S605" s="2"/>
      <c r="T605" s="2"/>
      <c r="U605" s="2"/>
      <c r="V605" s="2"/>
      <c r="W605" s="2"/>
      <c r="X605" s="2"/>
      <c r="Y605" s="2"/>
      <c r="Z605" s="2"/>
    </row>
    <row r="606" spans="1:26" ht="15.75" hidden="1" customHeight="1" x14ac:dyDescent="0.25">
      <c r="A606" s="15"/>
      <c r="B606" s="18"/>
      <c r="C606" s="2"/>
      <c r="D606" s="2"/>
      <c r="E606" s="2"/>
      <c r="F606" s="2"/>
      <c r="G606" s="2"/>
      <c r="H606" s="15"/>
      <c r="I606" s="2"/>
      <c r="J606" s="17"/>
      <c r="K606" s="2"/>
      <c r="L606" s="2"/>
      <c r="M606" s="2"/>
      <c r="N606" s="2"/>
      <c r="O606" s="2"/>
      <c r="P606" s="2"/>
      <c r="Q606" s="2"/>
      <c r="R606" s="2"/>
      <c r="S606" s="2"/>
      <c r="T606" s="2"/>
      <c r="U606" s="2"/>
      <c r="V606" s="2"/>
      <c r="W606" s="2"/>
      <c r="X606" s="2"/>
      <c r="Y606" s="2"/>
      <c r="Z606" s="2"/>
    </row>
    <row r="607" spans="1:26" ht="15.75" hidden="1" customHeight="1" x14ac:dyDescent="0.25">
      <c r="A607" s="15"/>
      <c r="B607" s="18"/>
      <c r="C607" s="2"/>
      <c r="D607" s="2"/>
      <c r="E607" s="2"/>
      <c r="F607" s="2"/>
      <c r="G607" s="2"/>
      <c r="H607" s="15"/>
      <c r="I607" s="2"/>
      <c r="J607" s="17"/>
      <c r="K607" s="2"/>
      <c r="L607" s="2"/>
      <c r="M607" s="2"/>
      <c r="N607" s="2"/>
      <c r="O607" s="2"/>
      <c r="P607" s="2"/>
      <c r="Q607" s="2"/>
      <c r="R607" s="2"/>
      <c r="S607" s="2"/>
      <c r="T607" s="2"/>
      <c r="U607" s="2"/>
      <c r="V607" s="2"/>
      <c r="W607" s="2"/>
      <c r="X607" s="2"/>
      <c r="Y607" s="2"/>
      <c r="Z607" s="2"/>
    </row>
    <row r="608" spans="1:26" ht="15.75" hidden="1" customHeight="1" x14ac:dyDescent="0.25">
      <c r="A608" s="15"/>
      <c r="B608" s="18"/>
      <c r="C608" s="2"/>
      <c r="D608" s="2"/>
      <c r="E608" s="2"/>
      <c r="F608" s="2"/>
      <c r="G608" s="2"/>
      <c r="H608" s="15"/>
      <c r="I608" s="2"/>
      <c r="J608" s="17"/>
      <c r="K608" s="2"/>
      <c r="L608" s="2"/>
      <c r="M608" s="2"/>
      <c r="N608" s="2"/>
      <c r="O608" s="2"/>
      <c r="P608" s="2"/>
      <c r="Q608" s="2"/>
      <c r="R608" s="2"/>
      <c r="S608" s="2"/>
      <c r="T608" s="2"/>
      <c r="U608" s="2"/>
      <c r="V608" s="2"/>
      <c r="W608" s="2"/>
      <c r="X608" s="2"/>
      <c r="Y608" s="2"/>
      <c r="Z608" s="2"/>
    </row>
    <row r="609" spans="1:26" ht="15.75" hidden="1" customHeight="1" x14ac:dyDescent="0.25">
      <c r="A609" s="15"/>
      <c r="B609" s="18"/>
      <c r="C609" s="2"/>
      <c r="D609" s="2"/>
      <c r="E609" s="2"/>
      <c r="F609" s="2"/>
      <c r="G609" s="2"/>
      <c r="H609" s="15"/>
      <c r="I609" s="2"/>
      <c r="J609" s="17"/>
      <c r="K609" s="2"/>
      <c r="L609" s="2"/>
      <c r="M609" s="2"/>
      <c r="N609" s="2"/>
      <c r="O609" s="2"/>
      <c r="P609" s="2"/>
      <c r="Q609" s="2"/>
      <c r="R609" s="2"/>
      <c r="S609" s="2"/>
      <c r="T609" s="2"/>
      <c r="U609" s="2"/>
      <c r="V609" s="2"/>
      <c r="W609" s="2"/>
      <c r="X609" s="2"/>
      <c r="Y609" s="2"/>
      <c r="Z609" s="2"/>
    </row>
    <row r="610" spans="1:26" ht="15.75" hidden="1" customHeight="1" x14ac:dyDescent="0.25">
      <c r="A610" s="15"/>
      <c r="B610" s="18"/>
      <c r="C610" s="2"/>
      <c r="D610" s="2"/>
      <c r="E610" s="2"/>
      <c r="F610" s="2"/>
      <c r="G610" s="2"/>
      <c r="H610" s="15"/>
      <c r="I610" s="2"/>
      <c r="J610" s="17"/>
      <c r="K610" s="2"/>
      <c r="L610" s="2"/>
      <c r="M610" s="2"/>
      <c r="N610" s="2"/>
      <c r="O610" s="2"/>
      <c r="P610" s="2"/>
      <c r="Q610" s="2"/>
      <c r="R610" s="2"/>
      <c r="S610" s="2"/>
      <c r="T610" s="2"/>
      <c r="U610" s="2"/>
      <c r="V610" s="2"/>
      <c r="W610" s="2"/>
      <c r="X610" s="2"/>
      <c r="Y610" s="2"/>
      <c r="Z610" s="2"/>
    </row>
    <row r="611" spans="1:26" ht="15.75" customHeight="1" x14ac:dyDescent="0.25">
      <c r="A611" s="15"/>
      <c r="B611" s="18"/>
      <c r="C611" s="2"/>
      <c r="D611" s="2"/>
      <c r="E611" s="2"/>
      <c r="F611" s="2"/>
      <c r="G611" s="2"/>
      <c r="H611" s="15"/>
      <c r="I611" s="2"/>
      <c r="J611" s="17"/>
      <c r="K611" s="2"/>
      <c r="L611" s="2"/>
      <c r="M611" s="2"/>
      <c r="N611" s="2"/>
      <c r="O611" s="2"/>
      <c r="P611" s="2"/>
      <c r="Q611" s="2"/>
      <c r="R611" s="2"/>
      <c r="S611" s="2"/>
      <c r="T611" s="2"/>
      <c r="U611" s="2"/>
      <c r="V611" s="2"/>
      <c r="W611" s="2"/>
      <c r="X611" s="2"/>
      <c r="Y611" s="2"/>
      <c r="Z611" s="2"/>
    </row>
    <row r="612" spans="1:26" ht="15.75" customHeight="1" x14ac:dyDescent="0.25">
      <c r="A612" s="15"/>
      <c r="B612" s="18"/>
      <c r="C612" s="2"/>
      <c r="D612" s="2"/>
      <c r="E612" s="2"/>
      <c r="F612" s="2"/>
      <c r="G612" s="2"/>
      <c r="H612" s="15"/>
      <c r="I612" s="2"/>
      <c r="J612" s="17"/>
      <c r="K612" s="2"/>
      <c r="L612" s="2"/>
      <c r="M612" s="2"/>
      <c r="N612" s="2"/>
      <c r="O612" s="2"/>
      <c r="P612" s="2"/>
      <c r="Q612" s="2"/>
      <c r="R612" s="2"/>
      <c r="S612" s="2"/>
      <c r="T612" s="2"/>
      <c r="U612" s="2"/>
      <c r="V612" s="2"/>
      <c r="W612" s="2"/>
      <c r="X612" s="2"/>
      <c r="Y612" s="2"/>
      <c r="Z612" s="2"/>
    </row>
    <row r="613" spans="1:26" ht="15.75" customHeight="1" x14ac:dyDescent="0.25">
      <c r="A613" s="15"/>
      <c r="B613" s="18"/>
      <c r="C613" s="2"/>
      <c r="D613" s="2"/>
      <c r="E613" s="2"/>
      <c r="F613" s="2"/>
      <c r="G613" s="2"/>
      <c r="H613" s="15"/>
      <c r="I613" s="2"/>
      <c r="J613" s="17"/>
      <c r="K613" s="2"/>
      <c r="L613" s="2"/>
      <c r="M613" s="2"/>
      <c r="N613" s="2"/>
      <c r="O613" s="2"/>
      <c r="P613" s="2"/>
      <c r="Q613" s="2"/>
      <c r="R613" s="2"/>
      <c r="S613" s="2"/>
      <c r="T613" s="2"/>
      <c r="U613" s="2"/>
      <c r="V613" s="2"/>
      <c r="W613" s="2"/>
      <c r="X613" s="2"/>
      <c r="Y613" s="2"/>
      <c r="Z613" s="2"/>
    </row>
    <row r="614" spans="1:26" ht="15.75" customHeight="1" x14ac:dyDescent="0.25">
      <c r="A614" s="15"/>
      <c r="B614" s="18"/>
      <c r="C614" s="2"/>
      <c r="D614" s="2"/>
      <c r="E614" s="2"/>
      <c r="F614" s="2"/>
      <c r="G614" s="2"/>
      <c r="H614" s="15"/>
      <c r="I614" s="2"/>
      <c r="J614" s="17"/>
      <c r="K614" s="2"/>
      <c r="L614" s="2"/>
      <c r="M614" s="2"/>
      <c r="N614" s="2"/>
      <c r="O614" s="2"/>
      <c r="P614" s="2"/>
      <c r="Q614" s="2"/>
      <c r="R614" s="2"/>
      <c r="S614" s="2"/>
      <c r="T614" s="2"/>
      <c r="U614" s="2"/>
      <c r="V614" s="2"/>
      <c r="W614" s="2"/>
      <c r="X614" s="2"/>
      <c r="Y614" s="2"/>
      <c r="Z614" s="2"/>
    </row>
    <row r="615" spans="1:26" ht="15.75" customHeight="1" x14ac:dyDescent="0.25">
      <c r="A615" s="15"/>
      <c r="B615" s="18"/>
      <c r="C615" s="2"/>
      <c r="D615" s="2"/>
      <c r="E615" s="2"/>
      <c r="F615" s="2"/>
      <c r="G615" s="2"/>
      <c r="H615" s="15"/>
      <c r="I615" s="2"/>
      <c r="J615" s="17"/>
      <c r="K615" s="2"/>
      <c r="L615" s="2"/>
      <c r="M615" s="2"/>
      <c r="N615" s="2"/>
      <c r="O615" s="2"/>
      <c r="P615" s="2"/>
      <c r="Q615" s="2"/>
      <c r="R615" s="2"/>
      <c r="S615" s="2"/>
      <c r="T615" s="2"/>
      <c r="U615" s="2"/>
      <c r="V615" s="2"/>
      <c r="W615" s="2"/>
      <c r="X615" s="2"/>
      <c r="Y615" s="2"/>
      <c r="Z615" s="2"/>
    </row>
    <row r="616" spans="1:26" ht="15.75" customHeight="1" x14ac:dyDescent="0.25">
      <c r="A616" s="15"/>
      <c r="B616" s="18"/>
      <c r="C616" s="2"/>
      <c r="D616" s="2"/>
      <c r="E616" s="2"/>
      <c r="F616" s="2"/>
      <c r="G616" s="2"/>
      <c r="H616" s="15"/>
      <c r="I616" s="2"/>
      <c r="J616" s="17"/>
      <c r="K616" s="2"/>
      <c r="L616" s="2"/>
      <c r="M616" s="2"/>
      <c r="N616" s="2"/>
      <c r="O616" s="2"/>
      <c r="P616" s="2"/>
      <c r="Q616" s="2"/>
      <c r="R616" s="2"/>
      <c r="S616" s="2"/>
      <c r="T616" s="2"/>
      <c r="U616" s="2"/>
      <c r="V616" s="2"/>
      <c r="W616" s="2"/>
      <c r="X616" s="2"/>
      <c r="Y616" s="2"/>
      <c r="Z616" s="2"/>
    </row>
    <row r="617" spans="1:26" ht="15.75" customHeight="1" x14ac:dyDescent="0.25">
      <c r="A617" s="15"/>
      <c r="B617" s="18"/>
      <c r="C617" s="2"/>
      <c r="D617" s="2"/>
      <c r="E617" s="2"/>
      <c r="F617" s="2"/>
      <c r="G617" s="2"/>
      <c r="H617" s="15"/>
      <c r="I617" s="2"/>
      <c r="J617" s="17"/>
      <c r="K617" s="2"/>
      <c r="L617" s="2"/>
      <c r="M617" s="2"/>
      <c r="N617" s="2"/>
      <c r="O617" s="2"/>
      <c r="P617" s="2"/>
      <c r="Q617" s="2"/>
      <c r="R617" s="2"/>
      <c r="S617" s="2"/>
      <c r="T617" s="2"/>
      <c r="U617" s="2"/>
      <c r="V617" s="2"/>
      <c r="W617" s="2"/>
      <c r="X617" s="2"/>
      <c r="Y617" s="2"/>
      <c r="Z617" s="2"/>
    </row>
    <row r="618" spans="1:26" ht="15.75" customHeight="1" x14ac:dyDescent="0.25">
      <c r="A618" s="15"/>
      <c r="B618" s="18"/>
      <c r="C618" s="2"/>
      <c r="D618" s="2"/>
      <c r="E618" s="2"/>
      <c r="F618" s="2"/>
      <c r="G618" s="2"/>
      <c r="H618" s="15"/>
      <c r="I618" s="2"/>
      <c r="J618" s="17"/>
      <c r="K618" s="2"/>
      <c r="L618" s="2"/>
      <c r="M618" s="2"/>
      <c r="N618" s="2"/>
      <c r="O618" s="2"/>
      <c r="P618" s="2"/>
      <c r="Q618" s="2"/>
      <c r="R618" s="2"/>
      <c r="S618" s="2"/>
      <c r="T618" s="2"/>
      <c r="U618" s="2"/>
      <c r="V618" s="2"/>
      <c r="W618" s="2"/>
      <c r="X618" s="2"/>
      <c r="Y618" s="2"/>
      <c r="Z618" s="2"/>
    </row>
    <row r="619" spans="1:26" ht="15.75" customHeight="1" x14ac:dyDescent="0.25">
      <c r="A619" s="15"/>
      <c r="B619" s="18"/>
      <c r="C619" s="2"/>
      <c r="D619" s="2"/>
      <c r="E619" s="2"/>
      <c r="F619" s="2"/>
      <c r="G619" s="2"/>
      <c r="H619" s="15"/>
      <c r="I619" s="2"/>
      <c r="J619" s="17"/>
      <c r="K619" s="2"/>
      <c r="L619" s="2"/>
      <c r="M619" s="2"/>
      <c r="N619" s="2"/>
      <c r="O619" s="2"/>
      <c r="P619" s="2"/>
      <c r="Q619" s="2"/>
      <c r="R619" s="2"/>
      <c r="S619" s="2"/>
      <c r="T619" s="2"/>
      <c r="U619" s="2"/>
      <c r="V619" s="2"/>
      <c r="W619" s="2"/>
      <c r="X619" s="2"/>
      <c r="Y619" s="2"/>
      <c r="Z619" s="2"/>
    </row>
    <row r="620" spans="1:26" ht="15.75" customHeight="1" x14ac:dyDescent="0.25">
      <c r="A620" s="15"/>
      <c r="B620" s="18"/>
      <c r="C620" s="2"/>
      <c r="D620" s="2"/>
      <c r="E620" s="2"/>
      <c r="F620" s="2"/>
      <c r="G620" s="2"/>
      <c r="H620" s="15"/>
      <c r="I620" s="2"/>
      <c r="J620" s="17"/>
      <c r="K620" s="2"/>
      <c r="L620" s="2"/>
      <c r="M620" s="2"/>
      <c r="N620" s="2"/>
      <c r="O620" s="2"/>
      <c r="P620" s="2"/>
      <c r="Q620" s="2"/>
      <c r="R620" s="2"/>
      <c r="S620" s="2"/>
      <c r="T620" s="2"/>
      <c r="U620" s="2"/>
      <c r="V620" s="2"/>
      <c r="W620" s="2"/>
      <c r="X620" s="2"/>
      <c r="Y620" s="2"/>
      <c r="Z620" s="2"/>
    </row>
    <row r="621" spans="1:26" ht="15.75" customHeight="1" x14ac:dyDescent="0.25">
      <c r="A621" s="15"/>
      <c r="B621" s="18"/>
      <c r="C621" s="2"/>
      <c r="D621" s="2"/>
      <c r="E621" s="2"/>
      <c r="F621" s="2"/>
      <c r="G621" s="2"/>
      <c r="H621" s="15"/>
      <c r="I621" s="2"/>
      <c r="J621" s="17"/>
      <c r="K621" s="2"/>
      <c r="L621" s="2"/>
      <c r="M621" s="2"/>
      <c r="N621" s="2"/>
      <c r="O621" s="2"/>
      <c r="P621" s="2"/>
      <c r="Q621" s="2"/>
      <c r="R621" s="2"/>
      <c r="S621" s="2"/>
      <c r="T621" s="2"/>
      <c r="U621" s="2"/>
      <c r="V621" s="2"/>
      <c r="W621" s="2"/>
      <c r="X621" s="2"/>
      <c r="Y621" s="2"/>
      <c r="Z621" s="2"/>
    </row>
    <row r="622" spans="1:26" ht="15.75" customHeight="1" x14ac:dyDescent="0.25">
      <c r="A622" s="15"/>
      <c r="B622" s="18"/>
      <c r="C622" s="2"/>
      <c r="D622" s="2"/>
      <c r="E622" s="2"/>
      <c r="F622" s="2"/>
      <c r="G622" s="2"/>
      <c r="H622" s="15"/>
      <c r="I622" s="2"/>
      <c r="J622" s="17"/>
      <c r="K622" s="2"/>
      <c r="L622" s="2"/>
      <c r="M622" s="2"/>
      <c r="N622" s="2"/>
      <c r="O622" s="2"/>
      <c r="P622" s="2"/>
      <c r="Q622" s="2"/>
      <c r="R622" s="2"/>
      <c r="S622" s="2"/>
      <c r="T622" s="2"/>
      <c r="U622" s="2"/>
      <c r="V622" s="2"/>
      <c r="W622" s="2"/>
      <c r="X622" s="2"/>
      <c r="Y622" s="2"/>
      <c r="Z622" s="2"/>
    </row>
    <row r="623" spans="1:26" ht="15.75" customHeight="1" x14ac:dyDescent="0.25">
      <c r="A623" s="15"/>
      <c r="B623" s="18"/>
      <c r="C623" s="2"/>
      <c r="D623" s="2"/>
      <c r="E623" s="2"/>
      <c r="F623" s="2"/>
      <c r="G623" s="2"/>
      <c r="H623" s="15"/>
      <c r="I623" s="2"/>
      <c r="J623" s="17"/>
      <c r="K623" s="2"/>
      <c r="L623" s="2"/>
      <c r="M623" s="2"/>
      <c r="N623" s="2"/>
      <c r="O623" s="2"/>
      <c r="P623" s="2"/>
      <c r="Q623" s="2"/>
      <c r="R623" s="2"/>
      <c r="S623" s="2"/>
      <c r="T623" s="2"/>
      <c r="U623" s="2"/>
      <c r="V623" s="2"/>
      <c r="W623" s="2"/>
      <c r="X623" s="2"/>
      <c r="Y623" s="2"/>
      <c r="Z623" s="2"/>
    </row>
    <row r="624" spans="1:26" ht="15.75" customHeight="1" x14ac:dyDescent="0.25">
      <c r="A624" s="15"/>
      <c r="B624" s="18"/>
      <c r="C624" s="2"/>
      <c r="D624" s="2"/>
      <c r="E624" s="2"/>
      <c r="F624" s="2"/>
      <c r="G624" s="2"/>
      <c r="H624" s="15"/>
      <c r="I624" s="2"/>
      <c r="J624" s="17"/>
      <c r="K624" s="2"/>
      <c r="L624" s="2"/>
      <c r="M624" s="2"/>
      <c r="N624" s="2"/>
      <c r="O624" s="2"/>
      <c r="P624" s="2"/>
      <c r="Q624" s="2"/>
      <c r="R624" s="2"/>
      <c r="S624" s="2"/>
      <c r="T624" s="2"/>
      <c r="U624" s="2"/>
      <c r="V624" s="2"/>
      <c r="W624" s="2"/>
      <c r="X624" s="2"/>
      <c r="Y624" s="2"/>
      <c r="Z624" s="2"/>
    </row>
    <row r="625" spans="1:26" ht="15.75" customHeight="1" x14ac:dyDescent="0.25">
      <c r="A625" s="15"/>
      <c r="B625" s="18"/>
      <c r="C625" s="2"/>
      <c r="D625" s="2"/>
      <c r="E625" s="2"/>
      <c r="F625" s="2"/>
      <c r="G625" s="2"/>
      <c r="H625" s="15"/>
      <c r="I625" s="2"/>
      <c r="J625" s="17"/>
      <c r="K625" s="2"/>
      <c r="L625" s="2"/>
      <c r="M625" s="2"/>
      <c r="N625" s="2"/>
      <c r="O625" s="2"/>
      <c r="P625" s="2"/>
      <c r="Q625" s="2"/>
      <c r="R625" s="2"/>
      <c r="S625" s="2"/>
      <c r="T625" s="2"/>
      <c r="U625" s="2"/>
      <c r="V625" s="2"/>
      <c r="W625" s="2"/>
      <c r="X625" s="2"/>
      <c r="Y625" s="2"/>
      <c r="Z625" s="2"/>
    </row>
    <row r="626" spans="1:26" ht="15.75" customHeight="1" x14ac:dyDescent="0.25">
      <c r="A626" s="15"/>
      <c r="B626" s="18"/>
      <c r="C626" s="2"/>
      <c r="D626" s="2"/>
      <c r="E626" s="2"/>
      <c r="F626" s="2"/>
      <c r="G626" s="2"/>
      <c r="H626" s="15"/>
      <c r="I626" s="2"/>
      <c r="J626" s="17"/>
      <c r="K626" s="2"/>
      <c r="L626" s="2"/>
      <c r="M626" s="2"/>
      <c r="N626" s="2"/>
      <c r="O626" s="2"/>
      <c r="P626" s="2"/>
      <c r="Q626" s="2"/>
      <c r="R626" s="2"/>
      <c r="S626" s="2"/>
      <c r="T626" s="2"/>
      <c r="U626" s="2"/>
      <c r="V626" s="2"/>
      <c r="W626" s="2"/>
      <c r="X626" s="2"/>
      <c r="Y626" s="2"/>
      <c r="Z626" s="2"/>
    </row>
    <row r="627" spans="1:26" ht="15.75" customHeight="1" x14ac:dyDescent="0.25">
      <c r="A627" s="15"/>
      <c r="B627" s="18"/>
      <c r="C627" s="2"/>
      <c r="D627" s="2"/>
      <c r="E627" s="2"/>
      <c r="F627" s="2"/>
      <c r="G627" s="2"/>
      <c r="H627" s="15"/>
      <c r="I627" s="2"/>
      <c r="J627" s="17"/>
      <c r="K627" s="2"/>
      <c r="L627" s="2"/>
      <c r="M627" s="2"/>
      <c r="N627" s="2"/>
      <c r="O627" s="2"/>
      <c r="P627" s="2"/>
      <c r="Q627" s="2"/>
      <c r="R627" s="2"/>
      <c r="S627" s="2"/>
      <c r="T627" s="2"/>
      <c r="U627" s="2"/>
      <c r="V627" s="2"/>
      <c r="W627" s="2"/>
      <c r="X627" s="2"/>
      <c r="Y627" s="2"/>
      <c r="Z627" s="2"/>
    </row>
    <row r="628" spans="1:26" ht="15.75" customHeight="1" x14ac:dyDescent="0.25">
      <c r="A628" s="15"/>
      <c r="B628" s="18"/>
      <c r="C628" s="2"/>
      <c r="D628" s="2"/>
      <c r="E628" s="2"/>
      <c r="F628" s="2"/>
      <c r="G628" s="2"/>
      <c r="H628" s="15"/>
      <c r="I628" s="2"/>
      <c r="J628" s="17"/>
      <c r="K628" s="2"/>
      <c r="L628" s="2"/>
      <c r="M628" s="2"/>
      <c r="N628" s="2"/>
      <c r="O628" s="2"/>
      <c r="P628" s="2"/>
      <c r="Q628" s="2"/>
      <c r="R628" s="2"/>
      <c r="S628" s="2"/>
      <c r="T628" s="2"/>
      <c r="U628" s="2"/>
      <c r="V628" s="2"/>
      <c r="W628" s="2"/>
      <c r="X628" s="2"/>
      <c r="Y628" s="2"/>
      <c r="Z628" s="2"/>
    </row>
    <row r="629" spans="1:26" ht="15.75" customHeight="1" x14ac:dyDescent="0.25">
      <c r="A629" s="15"/>
      <c r="B629" s="18"/>
      <c r="C629" s="2"/>
      <c r="D629" s="2"/>
      <c r="E629" s="2"/>
      <c r="F629" s="2"/>
      <c r="G629" s="2"/>
      <c r="H629" s="15"/>
      <c r="I629" s="2"/>
      <c r="J629" s="17"/>
      <c r="K629" s="2"/>
      <c r="L629" s="2"/>
      <c r="M629" s="2"/>
      <c r="N629" s="2"/>
      <c r="O629" s="2"/>
      <c r="P629" s="2"/>
      <c r="Q629" s="2"/>
      <c r="R629" s="2"/>
      <c r="S629" s="2"/>
      <c r="T629" s="2"/>
      <c r="U629" s="2"/>
      <c r="V629" s="2"/>
      <c r="W629" s="2"/>
      <c r="X629" s="2"/>
      <c r="Y629" s="2"/>
      <c r="Z629" s="2"/>
    </row>
    <row r="630" spans="1:26" ht="15.75" customHeight="1" x14ac:dyDescent="0.25">
      <c r="A630" s="15"/>
      <c r="B630" s="18"/>
      <c r="C630" s="2"/>
      <c r="D630" s="2"/>
      <c r="E630" s="2"/>
      <c r="F630" s="2"/>
      <c r="G630" s="2"/>
      <c r="H630" s="15"/>
      <c r="I630" s="2"/>
      <c r="J630" s="17"/>
      <c r="K630" s="2"/>
      <c r="L630" s="2"/>
      <c r="M630" s="2"/>
      <c r="N630" s="2"/>
      <c r="O630" s="2"/>
      <c r="P630" s="2"/>
      <c r="Q630" s="2"/>
      <c r="R630" s="2"/>
      <c r="S630" s="2"/>
      <c r="T630" s="2"/>
      <c r="U630" s="2"/>
      <c r="V630" s="2"/>
      <c r="W630" s="2"/>
      <c r="X630" s="2"/>
      <c r="Y630" s="2"/>
      <c r="Z630" s="2"/>
    </row>
    <row r="631" spans="1:26" ht="15.75" customHeight="1" x14ac:dyDescent="0.25">
      <c r="A631" s="15"/>
      <c r="B631" s="18"/>
      <c r="C631" s="2"/>
      <c r="D631" s="2"/>
      <c r="E631" s="2"/>
      <c r="F631" s="2"/>
      <c r="G631" s="2"/>
      <c r="H631" s="15"/>
      <c r="I631" s="2"/>
      <c r="J631" s="17"/>
      <c r="K631" s="2"/>
      <c r="L631" s="2"/>
      <c r="M631" s="2"/>
      <c r="N631" s="2"/>
      <c r="O631" s="2"/>
      <c r="P631" s="2"/>
      <c r="Q631" s="2"/>
      <c r="R631" s="2"/>
      <c r="S631" s="2"/>
      <c r="T631" s="2"/>
      <c r="U631" s="2"/>
      <c r="V631" s="2"/>
      <c r="W631" s="2"/>
      <c r="X631" s="2"/>
      <c r="Y631" s="2"/>
      <c r="Z631" s="2"/>
    </row>
    <row r="632" spans="1:26" ht="15.75" customHeight="1" x14ac:dyDescent="0.25">
      <c r="A632" s="15"/>
      <c r="B632" s="18"/>
      <c r="C632" s="2"/>
      <c r="D632" s="2"/>
      <c r="E632" s="2"/>
      <c r="F632" s="2"/>
      <c r="G632" s="2"/>
      <c r="H632" s="15"/>
      <c r="I632" s="2"/>
      <c r="J632" s="17"/>
      <c r="K632" s="2"/>
      <c r="L632" s="2"/>
      <c r="M632" s="2"/>
      <c r="N632" s="2"/>
      <c r="O632" s="2"/>
      <c r="P632" s="2"/>
      <c r="Q632" s="2"/>
      <c r="R632" s="2"/>
      <c r="S632" s="2"/>
      <c r="T632" s="2"/>
      <c r="U632" s="2"/>
      <c r="V632" s="2"/>
      <c r="W632" s="2"/>
      <c r="X632" s="2"/>
      <c r="Y632" s="2"/>
      <c r="Z632" s="2"/>
    </row>
    <row r="633" spans="1:26" ht="15.75" customHeight="1" x14ac:dyDescent="0.25">
      <c r="A633" s="15"/>
      <c r="B633" s="18"/>
      <c r="C633" s="2"/>
      <c r="D633" s="2"/>
      <c r="E633" s="2"/>
      <c r="F633" s="2"/>
      <c r="G633" s="2"/>
      <c r="H633" s="15"/>
      <c r="I633" s="2"/>
      <c r="J633" s="17"/>
      <c r="K633" s="2"/>
      <c r="L633" s="2"/>
      <c r="M633" s="2"/>
      <c r="N633" s="2"/>
      <c r="O633" s="2"/>
      <c r="P633" s="2"/>
      <c r="Q633" s="2"/>
      <c r="R633" s="2"/>
      <c r="S633" s="2"/>
      <c r="T633" s="2"/>
      <c r="U633" s="2"/>
      <c r="V633" s="2"/>
      <c r="W633" s="2"/>
      <c r="X633" s="2"/>
      <c r="Y633" s="2"/>
      <c r="Z633" s="2"/>
    </row>
    <row r="634" spans="1:26" ht="15.75" customHeight="1" x14ac:dyDescent="0.25">
      <c r="A634" s="15"/>
      <c r="B634" s="18"/>
      <c r="C634" s="2"/>
      <c r="D634" s="2"/>
      <c r="E634" s="2"/>
      <c r="F634" s="2"/>
      <c r="G634" s="2"/>
      <c r="H634" s="15"/>
      <c r="I634" s="2"/>
      <c r="J634" s="17"/>
      <c r="K634" s="2"/>
      <c r="L634" s="2"/>
      <c r="M634" s="2"/>
      <c r="N634" s="2"/>
      <c r="O634" s="2"/>
      <c r="P634" s="2"/>
      <c r="Q634" s="2"/>
      <c r="R634" s="2"/>
      <c r="S634" s="2"/>
      <c r="T634" s="2"/>
      <c r="U634" s="2"/>
      <c r="V634" s="2"/>
      <c r="W634" s="2"/>
      <c r="X634" s="2"/>
      <c r="Y634" s="2"/>
      <c r="Z634" s="2"/>
    </row>
    <row r="635" spans="1:26" ht="15.75" customHeight="1" x14ac:dyDescent="0.25">
      <c r="A635" s="15"/>
      <c r="B635" s="18"/>
      <c r="C635" s="2"/>
      <c r="D635" s="2"/>
      <c r="E635" s="2"/>
      <c r="F635" s="2"/>
      <c r="G635" s="2"/>
      <c r="H635" s="15"/>
      <c r="I635" s="2"/>
      <c r="J635" s="17"/>
      <c r="K635" s="2"/>
      <c r="L635" s="2"/>
      <c r="M635" s="2"/>
      <c r="N635" s="2"/>
      <c r="O635" s="2"/>
      <c r="P635" s="2"/>
      <c r="Q635" s="2"/>
      <c r="R635" s="2"/>
      <c r="S635" s="2"/>
      <c r="T635" s="2"/>
      <c r="U635" s="2"/>
      <c r="V635" s="2"/>
      <c r="W635" s="2"/>
      <c r="X635" s="2"/>
      <c r="Y635" s="2"/>
      <c r="Z635" s="2"/>
    </row>
    <row r="636" spans="1:26" ht="15.75" customHeight="1" x14ac:dyDescent="0.25">
      <c r="A636" s="15"/>
      <c r="B636" s="18"/>
      <c r="C636" s="2"/>
      <c r="D636" s="2"/>
      <c r="E636" s="2"/>
      <c r="F636" s="2"/>
      <c r="G636" s="2"/>
      <c r="H636" s="15"/>
      <c r="I636" s="2"/>
      <c r="J636" s="17"/>
      <c r="K636" s="2"/>
      <c r="L636" s="2"/>
      <c r="M636" s="2"/>
      <c r="N636" s="2"/>
      <c r="O636" s="2"/>
      <c r="P636" s="2"/>
      <c r="Q636" s="2"/>
      <c r="R636" s="2"/>
      <c r="S636" s="2"/>
      <c r="T636" s="2"/>
      <c r="U636" s="2"/>
      <c r="V636" s="2"/>
      <c r="W636" s="2"/>
      <c r="X636" s="2"/>
      <c r="Y636" s="2"/>
      <c r="Z636" s="2"/>
    </row>
    <row r="637" spans="1:26" ht="15.75" customHeight="1" x14ac:dyDescent="0.25">
      <c r="A637" s="15"/>
      <c r="B637" s="18"/>
      <c r="C637" s="2"/>
      <c r="D637" s="2"/>
      <c r="E637" s="2"/>
      <c r="F637" s="2"/>
      <c r="G637" s="2"/>
      <c r="H637" s="15"/>
      <c r="I637" s="2"/>
      <c r="J637" s="17"/>
      <c r="K637" s="2"/>
      <c r="L637" s="2"/>
      <c r="M637" s="2"/>
      <c r="N637" s="2"/>
      <c r="O637" s="2"/>
      <c r="P637" s="2"/>
      <c r="Q637" s="2"/>
      <c r="R637" s="2"/>
      <c r="S637" s="2"/>
      <c r="T637" s="2"/>
      <c r="U637" s="2"/>
      <c r="V637" s="2"/>
      <c r="W637" s="2"/>
      <c r="X637" s="2"/>
      <c r="Y637" s="2"/>
      <c r="Z637" s="2"/>
    </row>
    <row r="638" spans="1:26" ht="15.75" customHeight="1" x14ac:dyDescent="0.25">
      <c r="A638" s="15"/>
      <c r="B638" s="18"/>
      <c r="C638" s="2"/>
      <c r="D638" s="2"/>
      <c r="E638" s="2"/>
      <c r="F638" s="2"/>
      <c r="G638" s="2"/>
      <c r="H638" s="15"/>
      <c r="I638" s="2"/>
      <c r="J638" s="17"/>
      <c r="K638" s="2"/>
      <c r="L638" s="2"/>
      <c r="M638" s="2"/>
      <c r="N638" s="2"/>
      <c r="O638" s="2"/>
      <c r="P638" s="2"/>
      <c r="Q638" s="2"/>
      <c r="R638" s="2"/>
      <c r="S638" s="2"/>
      <c r="T638" s="2"/>
      <c r="U638" s="2"/>
      <c r="V638" s="2"/>
      <c r="W638" s="2"/>
      <c r="X638" s="2"/>
      <c r="Y638" s="2"/>
      <c r="Z638" s="2"/>
    </row>
    <row r="639" spans="1:26" ht="15.75" customHeight="1" x14ac:dyDescent="0.25">
      <c r="A639" s="15"/>
      <c r="B639" s="18"/>
      <c r="C639" s="2"/>
      <c r="D639" s="2"/>
      <c r="E639" s="2"/>
      <c r="F639" s="2"/>
      <c r="G639" s="2"/>
      <c r="H639" s="15"/>
      <c r="I639" s="2"/>
      <c r="J639" s="17"/>
      <c r="K639" s="2"/>
      <c r="L639" s="2"/>
      <c r="M639" s="2"/>
      <c r="N639" s="2"/>
      <c r="O639" s="2"/>
      <c r="P639" s="2"/>
      <c r="Q639" s="2"/>
      <c r="R639" s="2"/>
      <c r="S639" s="2"/>
      <c r="T639" s="2"/>
      <c r="U639" s="2"/>
      <c r="V639" s="2"/>
      <c r="W639" s="2"/>
      <c r="X639" s="2"/>
      <c r="Y639" s="2"/>
      <c r="Z639" s="2"/>
    </row>
    <row r="640" spans="1:26" ht="15.75" customHeight="1" x14ac:dyDescent="0.25">
      <c r="A640" s="15"/>
      <c r="B640" s="18"/>
      <c r="C640" s="2"/>
      <c r="D640" s="2"/>
      <c r="E640" s="2"/>
      <c r="F640" s="2"/>
      <c r="G640" s="2"/>
      <c r="H640" s="15"/>
      <c r="I640" s="2"/>
      <c r="J640" s="17"/>
      <c r="K640" s="2"/>
      <c r="L640" s="2"/>
      <c r="M640" s="2"/>
      <c r="N640" s="2"/>
      <c r="O640" s="2"/>
      <c r="P640" s="2"/>
      <c r="Q640" s="2"/>
      <c r="R640" s="2"/>
      <c r="S640" s="2"/>
      <c r="T640" s="2"/>
      <c r="U640" s="2"/>
      <c r="V640" s="2"/>
      <c r="W640" s="2"/>
      <c r="X640" s="2"/>
      <c r="Y640" s="2"/>
      <c r="Z640" s="2"/>
    </row>
    <row r="641" spans="1:26" ht="15.75" customHeight="1" x14ac:dyDescent="0.25">
      <c r="A641" s="15"/>
      <c r="B641" s="18"/>
      <c r="C641" s="2"/>
      <c r="D641" s="2"/>
      <c r="E641" s="2"/>
      <c r="F641" s="2"/>
      <c r="G641" s="2"/>
      <c r="H641" s="15"/>
      <c r="I641" s="2"/>
      <c r="J641" s="17"/>
      <c r="K641" s="2"/>
      <c r="L641" s="2"/>
      <c r="M641" s="2"/>
      <c r="N641" s="2"/>
      <c r="O641" s="2"/>
      <c r="P641" s="2"/>
      <c r="Q641" s="2"/>
      <c r="R641" s="2"/>
      <c r="S641" s="2"/>
      <c r="T641" s="2"/>
      <c r="U641" s="2"/>
      <c r="V641" s="2"/>
      <c r="W641" s="2"/>
      <c r="X641" s="2"/>
      <c r="Y641" s="2"/>
      <c r="Z641" s="2"/>
    </row>
    <row r="642" spans="1:26" ht="15.75" customHeight="1" x14ac:dyDescent="0.25">
      <c r="A642" s="15"/>
      <c r="B642" s="18"/>
      <c r="C642" s="2"/>
      <c r="D642" s="2"/>
      <c r="E642" s="2"/>
      <c r="F642" s="2"/>
      <c r="G642" s="2"/>
      <c r="H642" s="15"/>
      <c r="I642" s="2"/>
      <c r="J642" s="17"/>
      <c r="K642" s="2"/>
      <c r="L642" s="2"/>
      <c r="M642" s="2"/>
      <c r="N642" s="2"/>
      <c r="O642" s="2"/>
      <c r="P642" s="2"/>
      <c r="Q642" s="2"/>
      <c r="R642" s="2"/>
      <c r="S642" s="2"/>
      <c r="T642" s="2"/>
      <c r="U642" s="2"/>
      <c r="V642" s="2"/>
      <c r="W642" s="2"/>
      <c r="X642" s="2"/>
      <c r="Y642" s="2"/>
      <c r="Z642" s="2"/>
    </row>
    <row r="643" spans="1:26" ht="15.75" customHeight="1" x14ac:dyDescent="0.25">
      <c r="A643" s="15"/>
      <c r="B643" s="18"/>
      <c r="C643" s="2"/>
      <c r="D643" s="2"/>
      <c r="E643" s="2"/>
      <c r="F643" s="2"/>
      <c r="G643" s="2"/>
      <c r="H643" s="15"/>
      <c r="I643" s="2"/>
      <c r="J643" s="17"/>
      <c r="K643" s="2"/>
      <c r="L643" s="2"/>
      <c r="M643" s="2"/>
      <c r="N643" s="2"/>
      <c r="O643" s="2"/>
      <c r="P643" s="2"/>
      <c r="Q643" s="2"/>
      <c r="R643" s="2"/>
      <c r="S643" s="2"/>
      <c r="T643" s="2"/>
      <c r="U643" s="2"/>
      <c r="V643" s="2"/>
      <c r="W643" s="2"/>
      <c r="X643" s="2"/>
      <c r="Y643" s="2"/>
      <c r="Z643" s="2"/>
    </row>
    <row r="644" spans="1:26" ht="15.75" customHeight="1" x14ac:dyDescent="0.25">
      <c r="A644" s="15"/>
      <c r="B644" s="18"/>
      <c r="C644" s="2"/>
      <c r="D644" s="2"/>
      <c r="E644" s="2"/>
      <c r="F644" s="2"/>
      <c r="G644" s="2"/>
      <c r="H644" s="15"/>
      <c r="I644" s="2"/>
      <c r="J644" s="17"/>
      <c r="K644" s="2"/>
      <c r="L644" s="2"/>
      <c r="M644" s="2"/>
      <c r="N644" s="2"/>
      <c r="O644" s="2"/>
      <c r="P644" s="2"/>
      <c r="Q644" s="2"/>
      <c r="R644" s="2"/>
      <c r="S644" s="2"/>
      <c r="T644" s="2"/>
      <c r="U644" s="2"/>
      <c r="V644" s="2"/>
      <c r="W644" s="2"/>
      <c r="X644" s="2"/>
      <c r="Y644" s="2"/>
      <c r="Z644" s="2"/>
    </row>
    <row r="645" spans="1:26" ht="15.75" customHeight="1" x14ac:dyDescent="0.25">
      <c r="A645" s="15"/>
      <c r="B645" s="18"/>
      <c r="C645" s="2"/>
      <c r="D645" s="2"/>
      <c r="E645" s="2"/>
      <c r="F645" s="2"/>
      <c r="G645" s="2"/>
      <c r="H645" s="15"/>
      <c r="I645" s="2"/>
      <c r="J645" s="17"/>
      <c r="K645" s="2"/>
      <c r="L645" s="2"/>
      <c r="M645" s="2"/>
      <c r="N645" s="2"/>
      <c r="O645" s="2"/>
      <c r="P645" s="2"/>
      <c r="Q645" s="2"/>
      <c r="R645" s="2"/>
      <c r="S645" s="2"/>
      <c r="T645" s="2"/>
      <c r="U645" s="2"/>
      <c r="V645" s="2"/>
      <c r="W645" s="2"/>
      <c r="X645" s="2"/>
      <c r="Y645" s="2"/>
      <c r="Z645" s="2"/>
    </row>
    <row r="646" spans="1:26" ht="15.75" customHeight="1" x14ac:dyDescent="0.25">
      <c r="A646" s="15"/>
      <c r="B646" s="18"/>
      <c r="C646" s="2"/>
      <c r="D646" s="2"/>
      <c r="E646" s="2"/>
      <c r="F646" s="2"/>
      <c r="G646" s="2"/>
      <c r="H646" s="15"/>
      <c r="I646" s="2"/>
      <c r="J646" s="17"/>
      <c r="K646" s="2"/>
      <c r="L646" s="2"/>
      <c r="M646" s="2"/>
      <c r="N646" s="2"/>
      <c r="O646" s="2"/>
      <c r="P646" s="2"/>
      <c r="Q646" s="2"/>
      <c r="R646" s="2"/>
      <c r="S646" s="2"/>
      <c r="T646" s="2"/>
      <c r="U646" s="2"/>
      <c r="V646" s="2"/>
      <c r="W646" s="2"/>
      <c r="X646" s="2"/>
      <c r="Y646" s="2"/>
      <c r="Z646" s="2"/>
    </row>
    <row r="647" spans="1:26" ht="15.75" customHeight="1" x14ac:dyDescent="0.25">
      <c r="A647" s="15"/>
      <c r="B647" s="18"/>
      <c r="C647" s="2"/>
      <c r="D647" s="2"/>
      <c r="E647" s="2"/>
      <c r="F647" s="2"/>
      <c r="G647" s="2"/>
      <c r="H647" s="15"/>
      <c r="I647" s="2"/>
      <c r="J647" s="17"/>
      <c r="K647" s="2"/>
      <c r="L647" s="2"/>
      <c r="M647" s="2"/>
      <c r="N647" s="2"/>
      <c r="O647" s="2"/>
      <c r="P647" s="2"/>
      <c r="Q647" s="2"/>
      <c r="R647" s="2"/>
      <c r="S647" s="2"/>
      <c r="T647" s="2"/>
      <c r="U647" s="2"/>
      <c r="V647" s="2"/>
      <c r="W647" s="2"/>
      <c r="X647" s="2"/>
      <c r="Y647" s="2"/>
      <c r="Z647" s="2"/>
    </row>
    <row r="648" spans="1:26" ht="15.75" customHeight="1" x14ac:dyDescent="0.25">
      <c r="A648" s="15"/>
      <c r="B648" s="18"/>
      <c r="C648" s="2"/>
      <c r="D648" s="2"/>
      <c r="E648" s="2"/>
      <c r="F648" s="2"/>
      <c r="G648" s="2"/>
      <c r="H648" s="15"/>
      <c r="I648" s="2"/>
      <c r="J648" s="17"/>
      <c r="K648" s="2"/>
      <c r="L648" s="2"/>
      <c r="M648" s="2"/>
      <c r="N648" s="2"/>
      <c r="O648" s="2"/>
      <c r="P648" s="2"/>
      <c r="Q648" s="2"/>
      <c r="R648" s="2"/>
      <c r="S648" s="2"/>
      <c r="T648" s="2"/>
      <c r="U648" s="2"/>
      <c r="V648" s="2"/>
      <c r="W648" s="2"/>
      <c r="X648" s="2"/>
      <c r="Y648" s="2"/>
      <c r="Z648" s="2"/>
    </row>
    <row r="649" spans="1:26" ht="15.75" customHeight="1" x14ac:dyDescent="0.25">
      <c r="A649" s="15"/>
      <c r="B649" s="18"/>
      <c r="C649" s="2"/>
      <c r="D649" s="2"/>
      <c r="E649" s="2"/>
      <c r="F649" s="2"/>
      <c r="G649" s="2"/>
      <c r="H649" s="15"/>
      <c r="I649" s="2"/>
      <c r="J649" s="17"/>
      <c r="K649" s="2"/>
      <c r="L649" s="2"/>
      <c r="M649" s="2"/>
      <c r="N649" s="2"/>
      <c r="O649" s="2"/>
      <c r="P649" s="2"/>
      <c r="Q649" s="2"/>
      <c r="R649" s="2"/>
      <c r="S649" s="2"/>
      <c r="T649" s="2"/>
      <c r="U649" s="2"/>
      <c r="V649" s="2"/>
      <c r="W649" s="2"/>
      <c r="X649" s="2"/>
      <c r="Y649" s="2"/>
      <c r="Z649" s="2"/>
    </row>
    <row r="650" spans="1:26" ht="15.75" customHeight="1" x14ac:dyDescent="0.25">
      <c r="A650" s="15"/>
      <c r="B650" s="18"/>
      <c r="C650" s="2"/>
      <c r="D650" s="2"/>
      <c r="E650" s="2"/>
      <c r="F650" s="2"/>
      <c r="G650" s="2"/>
      <c r="H650" s="15"/>
      <c r="I650" s="2"/>
      <c r="J650" s="17"/>
      <c r="K650" s="2"/>
      <c r="L650" s="2"/>
      <c r="M650" s="2"/>
      <c r="N650" s="2"/>
      <c r="O650" s="2"/>
      <c r="P650" s="2"/>
      <c r="Q650" s="2"/>
      <c r="R650" s="2"/>
      <c r="S650" s="2"/>
      <c r="T650" s="2"/>
      <c r="U650" s="2"/>
      <c r="V650" s="2"/>
      <c r="W650" s="2"/>
      <c r="X650" s="2"/>
      <c r="Y650" s="2"/>
      <c r="Z650" s="2"/>
    </row>
    <row r="651" spans="1:26" ht="15.75" customHeight="1" x14ac:dyDescent="0.25">
      <c r="A651" s="15"/>
      <c r="B651" s="18"/>
      <c r="C651" s="2"/>
      <c r="D651" s="2"/>
      <c r="E651" s="2"/>
      <c r="F651" s="2"/>
      <c r="G651" s="2"/>
      <c r="H651" s="15"/>
      <c r="I651" s="2"/>
      <c r="J651" s="17"/>
      <c r="K651" s="2"/>
      <c r="L651" s="2"/>
      <c r="M651" s="2"/>
      <c r="N651" s="2"/>
      <c r="O651" s="2"/>
      <c r="P651" s="2"/>
      <c r="Q651" s="2"/>
      <c r="R651" s="2"/>
      <c r="S651" s="2"/>
      <c r="T651" s="2"/>
      <c r="U651" s="2"/>
      <c r="V651" s="2"/>
      <c r="W651" s="2"/>
      <c r="X651" s="2"/>
      <c r="Y651" s="2"/>
      <c r="Z651" s="2"/>
    </row>
    <row r="652" spans="1:26" ht="15.75" customHeight="1" x14ac:dyDescent="0.25">
      <c r="A652" s="15"/>
      <c r="B652" s="18"/>
      <c r="C652" s="2"/>
      <c r="D652" s="2"/>
      <c r="E652" s="2"/>
      <c r="F652" s="2"/>
      <c r="G652" s="2"/>
      <c r="H652" s="15"/>
      <c r="I652" s="2"/>
      <c r="J652" s="17"/>
      <c r="K652" s="2"/>
      <c r="L652" s="2"/>
      <c r="M652" s="2"/>
      <c r="N652" s="2"/>
      <c r="O652" s="2"/>
      <c r="P652" s="2"/>
      <c r="Q652" s="2"/>
      <c r="R652" s="2"/>
      <c r="S652" s="2"/>
      <c r="T652" s="2"/>
      <c r="U652" s="2"/>
      <c r="V652" s="2"/>
      <c r="W652" s="2"/>
      <c r="X652" s="2"/>
      <c r="Y652" s="2"/>
      <c r="Z652" s="2"/>
    </row>
    <row r="653" spans="1:26" ht="15.75" customHeight="1" x14ac:dyDescent="0.25">
      <c r="A653" s="15"/>
      <c r="B653" s="18"/>
      <c r="C653" s="2"/>
      <c r="D653" s="2"/>
      <c r="E653" s="2"/>
      <c r="F653" s="2"/>
      <c r="G653" s="2"/>
      <c r="H653" s="15"/>
      <c r="I653" s="2"/>
      <c r="J653" s="17"/>
      <c r="K653" s="2"/>
      <c r="L653" s="2"/>
      <c r="M653" s="2"/>
      <c r="N653" s="2"/>
      <c r="O653" s="2"/>
      <c r="P653" s="2"/>
      <c r="Q653" s="2"/>
      <c r="R653" s="2"/>
      <c r="S653" s="2"/>
      <c r="T653" s="2"/>
      <c r="U653" s="2"/>
      <c r="V653" s="2"/>
      <c r="W653" s="2"/>
      <c r="X653" s="2"/>
      <c r="Y653" s="2"/>
      <c r="Z653" s="2"/>
    </row>
    <row r="654" spans="1:26" ht="15.75" customHeight="1" x14ac:dyDescent="0.25">
      <c r="A654" s="15"/>
      <c r="B654" s="18"/>
      <c r="C654" s="2"/>
      <c r="D654" s="2"/>
      <c r="E654" s="2"/>
      <c r="F654" s="2"/>
      <c r="G654" s="2"/>
      <c r="H654" s="15"/>
      <c r="I654" s="2"/>
      <c r="J654" s="17"/>
      <c r="K654" s="2"/>
      <c r="L654" s="2"/>
      <c r="M654" s="2"/>
      <c r="N654" s="2"/>
      <c r="O654" s="2"/>
      <c r="P654" s="2"/>
      <c r="Q654" s="2"/>
      <c r="R654" s="2"/>
      <c r="S654" s="2"/>
      <c r="T654" s="2"/>
      <c r="U654" s="2"/>
      <c r="V654" s="2"/>
      <c r="W654" s="2"/>
      <c r="X654" s="2"/>
      <c r="Y654" s="2"/>
      <c r="Z654" s="2"/>
    </row>
    <row r="655" spans="1:26" ht="15.75" customHeight="1" x14ac:dyDescent="0.25">
      <c r="A655" s="15"/>
      <c r="B655" s="18"/>
      <c r="C655" s="2"/>
      <c r="D655" s="2"/>
      <c r="E655" s="2"/>
      <c r="F655" s="2"/>
      <c r="G655" s="2"/>
      <c r="H655" s="15"/>
      <c r="I655" s="2"/>
      <c r="J655" s="17"/>
      <c r="K655" s="2"/>
      <c r="L655" s="2"/>
      <c r="M655" s="2"/>
      <c r="N655" s="2"/>
      <c r="O655" s="2"/>
      <c r="P655" s="2"/>
      <c r="Q655" s="2"/>
      <c r="R655" s="2"/>
      <c r="S655" s="2"/>
      <c r="T655" s="2"/>
      <c r="U655" s="2"/>
      <c r="V655" s="2"/>
      <c r="W655" s="2"/>
      <c r="X655" s="2"/>
      <c r="Y655" s="2"/>
      <c r="Z655" s="2"/>
    </row>
    <row r="656" spans="1:26" ht="15.75" customHeight="1" x14ac:dyDescent="0.25">
      <c r="A656" s="15"/>
      <c r="B656" s="18"/>
      <c r="C656" s="2"/>
      <c r="D656" s="2"/>
      <c r="E656" s="2"/>
      <c r="F656" s="2"/>
      <c r="G656" s="2"/>
      <c r="H656" s="15"/>
      <c r="I656" s="2"/>
      <c r="J656" s="17"/>
      <c r="K656" s="2"/>
      <c r="L656" s="2"/>
      <c r="M656" s="2"/>
      <c r="N656" s="2"/>
      <c r="O656" s="2"/>
      <c r="P656" s="2"/>
      <c r="Q656" s="2"/>
      <c r="R656" s="2"/>
      <c r="S656" s="2"/>
      <c r="T656" s="2"/>
      <c r="U656" s="2"/>
      <c r="V656" s="2"/>
      <c r="W656" s="2"/>
      <c r="X656" s="2"/>
      <c r="Y656" s="2"/>
      <c r="Z656" s="2"/>
    </row>
    <row r="657" spans="1:26" ht="15.75" customHeight="1" x14ac:dyDescent="0.25">
      <c r="A657" s="15"/>
      <c r="B657" s="18"/>
      <c r="C657" s="2"/>
      <c r="D657" s="2"/>
      <c r="E657" s="2"/>
      <c r="F657" s="2"/>
      <c r="G657" s="2"/>
      <c r="H657" s="15"/>
      <c r="I657" s="2"/>
      <c r="J657" s="17"/>
      <c r="K657" s="2"/>
      <c r="L657" s="2"/>
      <c r="M657" s="2"/>
      <c r="N657" s="2"/>
      <c r="O657" s="2"/>
      <c r="P657" s="2"/>
      <c r="Q657" s="2"/>
      <c r="R657" s="2"/>
      <c r="S657" s="2"/>
      <c r="T657" s="2"/>
      <c r="U657" s="2"/>
      <c r="V657" s="2"/>
      <c r="W657" s="2"/>
      <c r="X657" s="2"/>
      <c r="Y657" s="2"/>
      <c r="Z657" s="2"/>
    </row>
    <row r="658" spans="1:26" ht="15.75" customHeight="1" x14ac:dyDescent="0.25">
      <c r="A658" s="15"/>
      <c r="B658" s="18"/>
      <c r="C658" s="2"/>
      <c r="D658" s="2"/>
      <c r="E658" s="2"/>
      <c r="F658" s="2"/>
      <c r="G658" s="2"/>
      <c r="H658" s="15"/>
      <c r="I658" s="2"/>
      <c r="J658" s="17"/>
      <c r="K658" s="2"/>
      <c r="L658" s="2"/>
      <c r="M658" s="2"/>
      <c r="N658" s="2"/>
      <c r="O658" s="2"/>
      <c r="P658" s="2"/>
      <c r="Q658" s="2"/>
      <c r="R658" s="2"/>
      <c r="S658" s="2"/>
      <c r="T658" s="2"/>
      <c r="U658" s="2"/>
      <c r="V658" s="2"/>
      <c r="W658" s="2"/>
      <c r="X658" s="2"/>
      <c r="Y658" s="2"/>
      <c r="Z658" s="2"/>
    </row>
    <row r="659" spans="1:26" ht="15.75" customHeight="1" x14ac:dyDescent="0.25">
      <c r="A659" s="15"/>
      <c r="B659" s="18"/>
      <c r="C659" s="2"/>
      <c r="D659" s="2"/>
      <c r="E659" s="2"/>
      <c r="F659" s="2"/>
      <c r="G659" s="2"/>
      <c r="H659" s="15"/>
      <c r="I659" s="2"/>
      <c r="J659" s="17"/>
      <c r="K659" s="2"/>
      <c r="L659" s="2"/>
      <c r="M659" s="2"/>
      <c r="N659" s="2"/>
      <c r="O659" s="2"/>
      <c r="P659" s="2"/>
      <c r="Q659" s="2"/>
      <c r="R659" s="2"/>
      <c r="S659" s="2"/>
      <c r="T659" s="2"/>
      <c r="U659" s="2"/>
      <c r="V659" s="2"/>
      <c r="W659" s="2"/>
      <c r="X659" s="2"/>
      <c r="Y659" s="2"/>
      <c r="Z659" s="2"/>
    </row>
    <row r="660" spans="1:26" ht="15.75" customHeight="1" x14ac:dyDescent="0.25">
      <c r="A660" s="15"/>
      <c r="B660" s="18"/>
      <c r="C660" s="2"/>
      <c r="D660" s="2"/>
      <c r="E660" s="2"/>
      <c r="F660" s="2"/>
      <c r="G660" s="2"/>
      <c r="H660" s="15"/>
      <c r="I660" s="2"/>
      <c r="J660" s="17"/>
      <c r="K660" s="2"/>
      <c r="L660" s="2"/>
      <c r="M660" s="2"/>
      <c r="N660" s="2"/>
      <c r="O660" s="2"/>
      <c r="P660" s="2"/>
      <c r="Q660" s="2"/>
      <c r="R660" s="2"/>
      <c r="S660" s="2"/>
      <c r="T660" s="2"/>
      <c r="U660" s="2"/>
      <c r="V660" s="2"/>
      <c r="W660" s="2"/>
      <c r="X660" s="2"/>
      <c r="Y660" s="2"/>
      <c r="Z660" s="2"/>
    </row>
    <row r="661" spans="1:26" ht="15.75" customHeight="1" x14ac:dyDescent="0.25">
      <c r="A661" s="15"/>
      <c r="B661" s="18"/>
      <c r="C661" s="2"/>
      <c r="D661" s="2"/>
      <c r="E661" s="2"/>
      <c r="F661" s="2"/>
      <c r="G661" s="2"/>
      <c r="H661" s="15"/>
      <c r="I661" s="2"/>
      <c r="J661" s="17"/>
      <c r="K661" s="2"/>
      <c r="L661" s="2"/>
      <c r="M661" s="2"/>
      <c r="N661" s="2"/>
      <c r="O661" s="2"/>
      <c r="P661" s="2"/>
      <c r="Q661" s="2"/>
      <c r="R661" s="2"/>
      <c r="S661" s="2"/>
      <c r="T661" s="2"/>
      <c r="U661" s="2"/>
      <c r="V661" s="2"/>
      <c r="W661" s="2"/>
      <c r="X661" s="2"/>
      <c r="Y661" s="2"/>
      <c r="Z661" s="2"/>
    </row>
    <row r="662" spans="1:26" ht="15.75" customHeight="1" x14ac:dyDescent="0.25">
      <c r="A662" s="15"/>
      <c r="B662" s="18"/>
      <c r="C662" s="2"/>
      <c r="D662" s="2"/>
      <c r="E662" s="2"/>
      <c r="F662" s="2"/>
      <c r="G662" s="2"/>
      <c r="H662" s="15"/>
      <c r="I662" s="2"/>
      <c r="J662" s="17"/>
      <c r="K662" s="2"/>
      <c r="L662" s="2"/>
      <c r="M662" s="2"/>
      <c r="N662" s="2"/>
      <c r="O662" s="2"/>
      <c r="P662" s="2"/>
      <c r="Q662" s="2"/>
      <c r="R662" s="2"/>
      <c r="S662" s="2"/>
      <c r="T662" s="2"/>
      <c r="U662" s="2"/>
      <c r="V662" s="2"/>
      <c r="W662" s="2"/>
      <c r="X662" s="2"/>
      <c r="Y662" s="2"/>
      <c r="Z662" s="2"/>
    </row>
    <row r="663" spans="1:26" ht="15.75" customHeight="1" x14ac:dyDescent="0.25">
      <c r="A663" s="15"/>
      <c r="B663" s="18"/>
      <c r="C663" s="2"/>
      <c r="D663" s="2"/>
      <c r="E663" s="2"/>
      <c r="F663" s="2"/>
      <c r="G663" s="2"/>
      <c r="H663" s="15"/>
      <c r="I663" s="2"/>
      <c r="J663" s="17"/>
      <c r="K663" s="2"/>
      <c r="L663" s="2"/>
      <c r="M663" s="2"/>
      <c r="N663" s="2"/>
      <c r="O663" s="2"/>
      <c r="P663" s="2"/>
      <c r="Q663" s="2"/>
      <c r="R663" s="2"/>
      <c r="S663" s="2"/>
      <c r="T663" s="2"/>
      <c r="U663" s="2"/>
      <c r="V663" s="2"/>
      <c r="W663" s="2"/>
      <c r="X663" s="2"/>
      <c r="Y663" s="2"/>
      <c r="Z663" s="2"/>
    </row>
    <row r="664" spans="1:26" ht="15.75" customHeight="1" x14ac:dyDescent="0.25">
      <c r="A664" s="15"/>
      <c r="B664" s="18"/>
      <c r="C664" s="2"/>
      <c r="D664" s="2"/>
      <c r="E664" s="2"/>
      <c r="F664" s="2"/>
      <c r="G664" s="2"/>
      <c r="H664" s="15"/>
      <c r="I664" s="2"/>
      <c r="J664" s="17"/>
      <c r="K664" s="2"/>
      <c r="L664" s="2"/>
      <c r="M664" s="2"/>
      <c r="N664" s="2"/>
      <c r="O664" s="2"/>
      <c r="P664" s="2"/>
      <c r="Q664" s="2"/>
      <c r="R664" s="2"/>
      <c r="S664" s="2"/>
      <c r="T664" s="2"/>
      <c r="U664" s="2"/>
      <c r="V664" s="2"/>
      <c r="W664" s="2"/>
      <c r="X664" s="2"/>
      <c r="Y664" s="2"/>
      <c r="Z664" s="2"/>
    </row>
    <row r="665" spans="1:26" ht="15.75" customHeight="1" x14ac:dyDescent="0.25">
      <c r="A665" s="15"/>
      <c r="B665" s="18"/>
      <c r="C665" s="2"/>
      <c r="D665" s="2"/>
      <c r="E665" s="2"/>
      <c r="F665" s="2"/>
      <c r="G665" s="2"/>
      <c r="H665" s="15"/>
      <c r="I665" s="2"/>
      <c r="J665" s="17"/>
      <c r="K665" s="2"/>
      <c r="L665" s="2"/>
      <c r="M665" s="2"/>
      <c r="N665" s="2"/>
      <c r="O665" s="2"/>
      <c r="P665" s="2"/>
      <c r="Q665" s="2"/>
      <c r="R665" s="2"/>
      <c r="S665" s="2"/>
      <c r="T665" s="2"/>
      <c r="U665" s="2"/>
      <c r="V665" s="2"/>
      <c r="W665" s="2"/>
      <c r="X665" s="2"/>
      <c r="Y665" s="2"/>
      <c r="Z665" s="2"/>
    </row>
    <row r="666" spans="1:26" ht="15.75" customHeight="1" x14ac:dyDescent="0.25">
      <c r="A666" s="15"/>
      <c r="B666" s="18"/>
      <c r="C666" s="2"/>
      <c r="D666" s="2"/>
      <c r="E666" s="2"/>
      <c r="F666" s="2"/>
      <c r="G666" s="2"/>
      <c r="H666" s="15"/>
      <c r="I666" s="2"/>
      <c r="J666" s="17"/>
      <c r="K666" s="2"/>
      <c r="L666" s="2"/>
      <c r="M666" s="2"/>
      <c r="N666" s="2"/>
      <c r="O666" s="2"/>
      <c r="P666" s="2"/>
      <c r="Q666" s="2"/>
      <c r="R666" s="2"/>
      <c r="S666" s="2"/>
      <c r="T666" s="2"/>
      <c r="U666" s="2"/>
      <c r="V666" s="2"/>
      <c r="W666" s="2"/>
      <c r="X666" s="2"/>
      <c r="Y666" s="2"/>
      <c r="Z666" s="2"/>
    </row>
    <row r="667" spans="1:26" ht="15.75" customHeight="1" x14ac:dyDescent="0.25">
      <c r="A667" s="15"/>
      <c r="B667" s="18"/>
      <c r="C667" s="2"/>
      <c r="D667" s="2"/>
      <c r="E667" s="2"/>
      <c r="F667" s="2"/>
      <c r="G667" s="2"/>
      <c r="H667" s="15"/>
      <c r="I667" s="2"/>
      <c r="J667" s="17"/>
      <c r="K667" s="2"/>
      <c r="L667" s="2"/>
      <c r="M667" s="2"/>
      <c r="N667" s="2"/>
      <c r="O667" s="2"/>
      <c r="P667" s="2"/>
      <c r="Q667" s="2"/>
      <c r="R667" s="2"/>
      <c r="S667" s="2"/>
      <c r="T667" s="2"/>
      <c r="U667" s="2"/>
      <c r="V667" s="2"/>
      <c r="W667" s="2"/>
      <c r="X667" s="2"/>
      <c r="Y667" s="2"/>
      <c r="Z667" s="2"/>
    </row>
    <row r="668" spans="1:26" ht="15.75" customHeight="1" x14ac:dyDescent="0.25">
      <c r="A668" s="15"/>
      <c r="B668" s="18"/>
      <c r="C668" s="2"/>
      <c r="D668" s="2"/>
      <c r="E668" s="2"/>
      <c r="F668" s="2"/>
      <c r="G668" s="2"/>
      <c r="H668" s="15"/>
      <c r="I668" s="2"/>
      <c r="J668" s="17"/>
      <c r="K668" s="2"/>
      <c r="L668" s="2"/>
      <c r="M668" s="2"/>
      <c r="N668" s="2"/>
      <c r="O668" s="2"/>
      <c r="P668" s="2"/>
      <c r="Q668" s="2"/>
      <c r="R668" s="2"/>
      <c r="S668" s="2"/>
      <c r="T668" s="2"/>
      <c r="U668" s="2"/>
      <c r="V668" s="2"/>
      <c r="W668" s="2"/>
      <c r="X668" s="2"/>
      <c r="Y668" s="2"/>
      <c r="Z668" s="2"/>
    </row>
    <row r="669" spans="1:26" ht="15.75" customHeight="1" x14ac:dyDescent="0.25">
      <c r="A669" s="15"/>
      <c r="B669" s="18"/>
      <c r="C669" s="2"/>
      <c r="D669" s="2"/>
      <c r="E669" s="2"/>
      <c r="F669" s="2"/>
      <c r="G669" s="2"/>
      <c r="H669" s="15"/>
      <c r="I669" s="2"/>
      <c r="J669" s="17"/>
      <c r="K669" s="2"/>
      <c r="L669" s="2"/>
      <c r="M669" s="2"/>
      <c r="N669" s="2"/>
      <c r="O669" s="2"/>
      <c r="P669" s="2"/>
      <c r="Q669" s="2"/>
      <c r="R669" s="2"/>
      <c r="S669" s="2"/>
      <c r="T669" s="2"/>
      <c r="U669" s="2"/>
      <c r="V669" s="2"/>
      <c r="W669" s="2"/>
      <c r="X669" s="2"/>
      <c r="Y669" s="2"/>
      <c r="Z669" s="2"/>
    </row>
    <row r="670" spans="1:26" ht="15.75" customHeight="1" x14ac:dyDescent="0.25">
      <c r="A670" s="15"/>
      <c r="B670" s="18"/>
      <c r="C670" s="2"/>
      <c r="D670" s="2"/>
      <c r="E670" s="2"/>
      <c r="F670" s="2"/>
      <c r="G670" s="2"/>
      <c r="H670" s="15"/>
      <c r="I670" s="2"/>
      <c r="J670" s="17"/>
      <c r="K670" s="2"/>
      <c r="L670" s="2"/>
      <c r="M670" s="2"/>
      <c r="N670" s="2"/>
      <c r="O670" s="2"/>
      <c r="P670" s="2"/>
      <c r="Q670" s="2"/>
      <c r="R670" s="2"/>
      <c r="S670" s="2"/>
      <c r="T670" s="2"/>
      <c r="U670" s="2"/>
      <c r="V670" s="2"/>
      <c r="W670" s="2"/>
      <c r="X670" s="2"/>
      <c r="Y670" s="2"/>
      <c r="Z670" s="2"/>
    </row>
    <row r="671" spans="1:26" ht="15.75" customHeight="1" x14ac:dyDescent="0.25">
      <c r="A671" s="15"/>
      <c r="B671" s="18"/>
      <c r="C671" s="2"/>
      <c r="D671" s="2"/>
      <c r="E671" s="2"/>
      <c r="F671" s="2"/>
      <c r="G671" s="2"/>
      <c r="H671" s="15"/>
      <c r="I671" s="2"/>
      <c r="J671" s="17"/>
      <c r="K671" s="2"/>
      <c r="L671" s="2"/>
      <c r="M671" s="2"/>
      <c r="N671" s="2"/>
      <c r="O671" s="2"/>
      <c r="P671" s="2"/>
      <c r="Q671" s="2"/>
      <c r="R671" s="2"/>
      <c r="S671" s="2"/>
      <c r="T671" s="2"/>
      <c r="U671" s="2"/>
      <c r="V671" s="2"/>
      <c r="W671" s="2"/>
      <c r="X671" s="2"/>
      <c r="Y671" s="2"/>
      <c r="Z671" s="2"/>
    </row>
    <row r="672" spans="1:26" ht="15.75" customHeight="1" x14ac:dyDescent="0.25">
      <c r="A672" s="15"/>
      <c r="B672" s="18"/>
      <c r="C672" s="2"/>
      <c r="D672" s="2"/>
      <c r="E672" s="2"/>
      <c r="F672" s="2"/>
      <c r="G672" s="2"/>
      <c r="H672" s="15"/>
      <c r="I672" s="2"/>
      <c r="J672" s="17"/>
      <c r="K672" s="2"/>
      <c r="L672" s="2"/>
      <c r="M672" s="2"/>
      <c r="N672" s="2"/>
      <c r="O672" s="2"/>
      <c r="P672" s="2"/>
      <c r="Q672" s="2"/>
      <c r="R672" s="2"/>
      <c r="S672" s="2"/>
      <c r="T672" s="2"/>
      <c r="U672" s="2"/>
      <c r="V672" s="2"/>
      <c r="W672" s="2"/>
      <c r="X672" s="2"/>
      <c r="Y672" s="2"/>
      <c r="Z672" s="2"/>
    </row>
    <row r="673" spans="1:26" ht="15.75" customHeight="1" x14ac:dyDescent="0.25">
      <c r="A673" s="15"/>
      <c r="B673" s="18"/>
      <c r="C673" s="2"/>
      <c r="D673" s="2"/>
      <c r="E673" s="2"/>
      <c r="F673" s="2"/>
      <c r="G673" s="2"/>
      <c r="H673" s="15"/>
      <c r="I673" s="2"/>
      <c r="J673" s="17"/>
      <c r="K673" s="2"/>
      <c r="L673" s="2"/>
      <c r="M673" s="2"/>
      <c r="N673" s="2"/>
      <c r="O673" s="2"/>
      <c r="P673" s="2"/>
      <c r="Q673" s="2"/>
      <c r="R673" s="2"/>
      <c r="S673" s="2"/>
      <c r="T673" s="2"/>
      <c r="U673" s="2"/>
      <c r="V673" s="2"/>
      <c r="W673" s="2"/>
      <c r="X673" s="2"/>
      <c r="Y673" s="2"/>
      <c r="Z673" s="2"/>
    </row>
    <row r="674" spans="1:26" ht="15.75" customHeight="1" x14ac:dyDescent="0.25">
      <c r="A674" s="15"/>
      <c r="B674" s="18"/>
      <c r="C674" s="2"/>
      <c r="D674" s="2"/>
      <c r="E674" s="2"/>
      <c r="F674" s="2"/>
      <c r="G674" s="2"/>
      <c r="H674" s="15"/>
      <c r="I674" s="2"/>
      <c r="J674" s="17"/>
      <c r="K674" s="2"/>
      <c r="L674" s="2"/>
      <c r="M674" s="2"/>
      <c r="N674" s="2"/>
      <c r="O674" s="2"/>
      <c r="P674" s="2"/>
      <c r="Q674" s="2"/>
      <c r="R674" s="2"/>
      <c r="S674" s="2"/>
      <c r="T674" s="2"/>
      <c r="U674" s="2"/>
      <c r="V674" s="2"/>
      <c r="W674" s="2"/>
      <c r="X674" s="2"/>
      <c r="Y674" s="2"/>
      <c r="Z674" s="2"/>
    </row>
    <row r="675" spans="1:26" ht="15.75" customHeight="1" x14ac:dyDescent="0.25">
      <c r="A675" s="15"/>
      <c r="B675" s="18"/>
      <c r="C675" s="2"/>
      <c r="D675" s="2"/>
      <c r="E675" s="2"/>
      <c r="F675" s="2"/>
      <c r="G675" s="2"/>
      <c r="H675" s="15"/>
      <c r="I675" s="2"/>
      <c r="J675" s="17"/>
      <c r="K675" s="2"/>
      <c r="L675" s="2"/>
      <c r="M675" s="2"/>
      <c r="N675" s="2"/>
      <c r="O675" s="2"/>
      <c r="P675" s="2"/>
      <c r="Q675" s="2"/>
      <c r="R675" s="2"/>
      <c r="S675" s="2"/>
      <c r="T675" s="2"/>
      <c r="U675" s="2"/>
      <c r="V675" s="2"/>
      <c r="W675" s="2"/>
      <c r="X675" s="2"/>
      <c r="Y675" s="2"/>
      <c r="Z675" s="2"/>
    </row>
    <row r="676" spans="1:26" ht="15.75" customHeight="1" x14ac:dyDescent="0.25">
      <c r="A676" s="15"/>
      <c r="B676" s="18"/>
      <c r="C676" s="2"/>
      <c r="D676" s="2"/>
      <c r="E676" s="2"/>
      <c r="F676" s="2"/>
      <c r="G676" s="2"/>
      <c r="H676" s="15"/>
      <c r="I676" s="2"/>
      <c r="J676" s="17"/>
      <c r="K676" s="2"/>
      <c r="L676" s="2"/>
      <c r="M676" s="2"/>
      <c r="N676" s="2"/>
      <c r="O676" s="2"/>
      <c r="P676" s="2"/>
      <c r="Q676" s="2"/>
      <c r="R676" s="2"/>
      <c r="S676" s="2"/>
      <c r="T676" s="2"/>
      <c r="U676" s="2"/>
      <c r="V676" s="2"/>
      <c r="W676" s="2"/>
      <c r="X676" s="2"/>
      <c r="Y676" s="2"/>
      <c r="Z676" s="2"/>
    </row>
    <row r="677" spans="1:26" ht="15.75" customHeight="1" x14ac:dyDescent="0.25">
      <c r="A677" s="15"/>
      <c r="B677" s="18"/>
      <c r="C677" s="2"/>
      <c r="D677" s="2"/>
      <c r="E677" s="2"/>
      <c r="F677" s="2"/>
      <c r="G677" s="2"/>
      <c r="H677" s="15"/>
      <c r="I677" s="2"/>
      <c r="J677" s="17"/>
      <c r="K677" s="2"/>
      <c r="L677" s="2"/>
      <c r="M677" s="2"/>
      <c r="N677" s="2"/>
      <c r="O677" s="2"/>
      <c r="P677" s="2"/>
      <c r="Q677" s="2"/>
      <c r="R677" s="2"/>
      <c r="S677" s="2"/>
      <c r="T677" s="2"/>
      <c r="U677" s="2"/>
      <c r="V677" s="2"/>
      <c r="W677" s="2"/>
      <c r="X677" s="2"/>
      <c r="Y677" s="2"/>
      <c r="Z677" s="2"/>
    </row>
    <row r="678" spans="1:26" ht="15.75" customHeight="1" x14ac:dyDescent="0.25">
      <c r="A678" s="15"/>
      <c r="B678" s="18"/>
      <c r="C678" s="2"/>
      <c r="D678" s="2"/>
      <c r="E678" s="2"/>
      <c r="F678" s="2"/>
      <c r="G678" s="2"/>
      <c r="H678" s="15"/>
      <c r="I678" s="2"/>
      <c r="J678" s="17"/>
      <c r="K678" s="2"/>
      <c r="L678" s="2"/>
      <c r="M678" s="2"/>
      <c r="N678" s="2"/>
      <c r="O678" s="2"/>
      <c r="P678" s="2"/>
      <c r="Q678" s="2"/>
      <c r="R678" s="2"/>
      <c r="S678" s="2"/>
      <c r="T678" s="2"/>
      <c r="U678" s="2"/>
      <c r="V678" s="2"/>
      <c r="W678" s="2"/>
      <c r="X678" s="2"/>
      <c r="Y678" s="2"/>
      <c r="Z678" s="2"/>
    </row>
    <row r="679" spans="1:26" ht="15.75" customHeight="1" x14ac:dyDescent="0.25">
      <c r="A679" s="15"/>
      <c r="B679" s="18"/>
      <c r="C679" s="2"/>
      <c r="D679" s="2"/>
      <c r="E679" s="2"/>
      <c r="F679" s="2"/>
      <c r="G679" s="2"/>
      <c r="H679" s="15"/>
      <c r="I679" s="2"/>
      <c r="J679" s="17"/>
      <c r="K679" s="2"/>
      <c r="L679" s="2"/>
      <c r="M679" s="2"/>
      <c r="N679" s="2"/>
      <c r="O679" s="2"/>
      <c r="P679" s="2"/>
      <c r="Q679" s="2"/>
      <c r="R679" s="2"/>
      <c r="S679" s="2"/>
      <c r="T679" s="2"/>
      <c r="U679" s="2"/>
      <c r="V679" s="2"/>
      <c r="W679" s="2"/>
      <c r="X679" s="2"/>
      <c r="Y679" s="2"/>
      <c r="Z679" s="2"/>
    </row>
    <row r="680" spans="1:26" ht="15.75" customHeight="1" x14ac:dyDescent="0.25">
      <c r="A680" s="15"/>
      <c r="B680" s="18"/>
      <c r="C680" s="2"/>
      <c r="D680" s="2"/>
      <c r="E680" s="2"/>
      <c r="F680" s="2"/>
      <c r="G680" s="2"/>
      <c r="H680" s="15"/>
      <c r="I680" s="2"/>
      <c r="J680" s="17"/>
      <c r="K680" s="2"/>
      <c r="L680" s="2"/>
      <c r="M680" s="2"/>
      <c r="N680" s="2"/>
      <c r="O680" s="2"/>
      <c r="P680" s="2"/>
      <c r="Q680" s="2"/>
      <c r="R680" s="2"/>
      <c r="S680" s="2"/>
      <c r="T680" s="2"/>
      <c r="U680" s="2"/>
      <c r="V680" s="2"/>
      <c r="W680" s="2"/>
      <c r="X680" s="2"/>
      <c r="Y680" s="2"/>
      <c r="Z680" s="2"/>
    </row>
    <row r="681" spans="1:26" ht="15.75" customHeight="1" x14ac:dyDescent="0.25">
      <c r="A681" s="15"/>
      <c r="B681" s="18"/>
      <c r="C681" s="2"/>
      <c r="D681" s="2"/>
      <c r="E681" s="2"/>
      <c r="F681" s="2"/>
      <c r="G681" s="2"/>
      <c r="H681" s="15"/>
      <c r="I681" s="2"/>
      <c r="J681" s="17"/>
      <c r="K681" s="2"/>
      <c r="L681" s="2"/>
      <c r="M681" s="2"/>
      <c r="N681" s="2"/>
      <c r="O681" s="2"/>
      <c r="P681" s="2"/>
      <c r="Q681" s="2"/>
      <c r="R681" s="2"/>
      <c r="S681" s="2"/>
      <c r="T681" s="2"/>
      <c r="U681" s="2"/>
      <c r="V681" s="2"/>
      <c r="W681" s="2"/>
      <c r="X681" s="2"/>
      <c r="Y681" s="2"/>
      <c r="Z681" s="2"/>
    </row>
    <row r="682" spans="1:26" ht="15.75" customHeight="1" x14ac:dyDescent="0.25">
      <c r="A682" s="15"/>
      <c r="B682" s="18"/>
      <c r="C682" s="2"/>
      <c r="D682" s="2"/>
      <c r="E682" s="2"/>
      <c r="F682" s="2"/>
      <c r="G682" s="2"/>
      <c r="H682" s="15"/>
      <c r="I682" s="2"/>
      <c r="J682" s="17"/>
      <c r="K682" s="2"/>
      <c r="L682" s="2"/>
      <c r="M682" s="2"/>
      <c r="N682" s="2"/>
      <c r="O682" s="2"/>
      <c r="P682" s="2"/>
      <c r="Q682" s="2"/>
      <c r="R682" s="2"/>
      <c r="S682" s="2"/>
      <c r="T682" s="2"/>
      <c r="U682" s="2"/>
      <c r="V682" s="2"/>
      <c r="W682" s="2"/>
      <c r="X682" s="2"/>
      <c r="Y682" s="2"/>
      <c r="Z682" s="2"/>
    </row>
    <row r="683" spans="1:26" ht="15.75" customHeight="1" x14ac:dyDescent="0.25">
      <c r="A683" s="15"/>
      <c r="B683" s="18"/>
      <c r="C683" s="2"/>
      <c r="D683" s="2"/>
      <c r="E683" s="2"/>
      <c r="F683" s="2"/>
      <c r="G683" s="2"/>
      <c r="H683" s="15"/>
      <c r="I683" s="2"/>
      <c r="J683" s="17"/>
      <c r="K683" s="2"/>
      <c r="L683" s="2"/>
      <c r="M683" s="2"/>
      <c r="N683" s="2"/>
      <c r="O683" s="2"/>
      <c r="P683" s="2"/>
      <c r="Q683" s="2"/>
      <c r="R683" s="2"/>
      <c r="S683" s="2"/>
      <c r="T683" s="2"/>
      <c r="U683" s="2"/>
      <c r="V683" s="2"/>
      <c r="W683" s="2"/>
      <c r="X683" s="2"/>
      <c r="Y683" s="2"/>
      <c r="Z683" s="2"/>
    </row>
    <row r="684" spans="1:26" ht="15.75" customHeight="1" x14ac:dyDescent="0.25">
      <c r="A684" s="15"/>
      <c r="B684" s="18"/>
      <c r="C684" s="2"/>
      <c r="D684" s="2"/>
      <c r="E684" s="2"/>
      <c r="F684" s="2"/>
      <c r="G684" s="2"/>
      <c r="H684" s="15"/>
      <c r="I684" s="2"/>
      <c r="J684" s="17"/>
      <c r="K684" s="2"/>
      <c r="L684" s="2"/>
      <c r="M684" s="2"/>
      <c r="N684" s="2"/>
      <c r="O684" s="2"/>
      <c r="P684" s="2"/>
      <c r="Q684" s="2"/>
      <c r="R684" s="2"/>
      <c r="S684" s="2"/>
      <c r="T684" s="2"/>
      <c r="U684" s="2"/>
      <c r="V684" s="2"/>
      <c r="W684" s="2"/>
      <c r="X684" s="2"/>
      <c r="Y684" s="2"/>
      <c r="Z684" s="2"/>
    </row>
    <row r="685" spans="1:26" ht="15.75" customHeight="1" x14ac:dyDescent="0.25">
      <c r="A685" s="15"/>
      <c r="B685" s="18"/>
      <c r="C685" s="2"/>
      <c r="D685" s="2"/>
      <c r="E685" s="2"/>
      <c r="F685" s="2"/>
      <c r="G685" s="2"/>
      <c r="H685" s="15"/>
      <c r="I685" s="2"/>
      <c r="J685" s="17"/>
      <c r="K685" s="2"/>
      <c r="L685" s="2"/>
      <c r="M685" s="2"/>
      <c r="N685" s="2"/>
      <c r="O685" s="2"/>
      <c r="P685" s="2"/>
      <c r="Q685" s="2"/>
      <c r="R685" s="2"/>
      <c r="S685" s="2"/>
      <c r="T685" s="2"/>
      <c r="U685" s="2"/>
      <c r="V685" s="2"/>
      <c r="W685" s="2"/>
      <c r="X685" s="2"/>
      <c r="Y685" s="2"/>
      <c r="Z685" s="2"/>
    </row>
    <row r="686" spans="1:26" ht="15.75" customHeight="1" x14ac:dyDescent="0.25">
      <c r="A686" s="15"/>
      <c r="B686" s="18"/>
      <c r="C686" s="2"/>
      <c r="D686" s="2"/>
      <c r="E686" s="2"/>
      <c r="F686" s="2"/>
      <c r="G686" s="2"/>
      <c r="H686" s="15"/>
      <c r="I686" s="2"/>
      <c r="J686" s="17"/>
      <c r="K686" s="2"/>
      <c r="L686" s="2"/>
      <c r="M686" s="2"/>
      <c r="N686" s="2"/>
      <c r="O686" s="2"/>
      <c r="P686" s="2"/>
      <c r="Q686" s="2"/>
      <c r="R686" s="2"/>
      <c r="S686" s="2"/>
      <c r="T686" s="2"/>
      <c r="U686" s="2"/>
      <c r="V686" s="2"/>
      <c r="W686" s="2"/>
      <c r="X686" s="2"/>
      <c r="Y686" s="2"/>
      <c r="Z686" s="2"/>
    </row>
    <row r="687" spans="1:26" ht="15.75" customHeight="1" x14ac:dyDescent="0.25">
      <c r="A687" s="15"/>
      <c r="B687" s="18"/>
      <c r="C687" s="2"/>
      <c r="D687" s="2"/>
      <c r="E687" s="2"/>
      <c r="F687" s="2"/>
      <c r="G687" s="2"/>
      <c r="H687" s="15"/>
      <c r="I687" s="2"/>
      <c r="J687" s="17"/>
      <c r="K687" s="2"/>
      <c r="L687" s="2"/>
      <c r="M687" s="2"/>
      <c r="N687" s="2"/>
      <c r="O687" s="2"/>
      <c r="P687" s="2"/>
      <c r="Q687" s="2"/>
      <c r="R687" s="2"/>
      <c r="S687" s="2"/>
      <c r="T687" s="2"/>
      <c r="U687" s="2"/>
      <c r="V687" s="2"/>
      <c r="W687" s="2"/>
      <c r="X687" s="2"/>
      <c r="Y687" s="2"/>
      <c r="Z687" s="2"/>
    </row>
    <row r="688" spans="1:26" ht="15.75" customHeight="1" x14ac:dyDescent="0.25">
      <c r="A688" s="15"/>
      <c r="B688" s="18"/>
      <c r="C688" s="2"/>
      <c r="D688" s="2"/>
      <c r="E688" s="2"/>
      <c r="F688" s="2"/>
      <c r="G688" s="2"/>
      <c r="H688" s="15"/>
      <c r="I688" s="2"/>
      <c r="J688" s="17"/>
      <c r="K688" s="2"/>
      <c r="L688" s="2"/>
      <c r="M688" s="2"/>
      <c r="N688" s="2"/>
      <c r="O688" s="2"/>
      <c r="P688" s="2"/>
      <c r="Q688" s="2"/>
      <c r="R688" s="2"/>
      <c r="S688" s="2"/>
      <c r="T688" s="2"/>
      <c r="U688" s="2"/>
      <c r="V688" s="2"/>
      <c r="W688" s="2"/>
      <c r="X688" s="2"/>
      <c r="Y688" s="2"/>
      <c r="Z688" s="2"/>
    </row>
    <row r="689" spans="1:26" ht="15.75" customHeight="1" x14ac:dyDescent="0.25">
      <c r="A689" s="15"/>
      <c r="B689" s="18"/>
      <c r="C689" s="2"/>
      <c r="D689" s="2"/>
      <c r="E689" s="2"/>
      <c r="F689" s="2"/>
      <c r="G689" s="2"/>
      <c r="H689" s="15"/>
      <c r="I689" s="2"/>
      <c r="J689" s="17"/>
      <c r="K689" s="2"/>
      <c r="L689" s="2"/>
      <c r="M689" s="2"/>
      <c r="N689" s="2"/>
      <c r="O689" s="2"/>
      <c r="P689" s="2"/>
      <c r="Q689" s="2"/>
      <c r="R689" s="2"/>
      <c r="S689" s="2"/>
      <c r="T689" s="2"/>
      <c r="U689" s="2"/>
      <c r="V689" s="2"/>
      <c r="W689" s="2"/>
      <c r="X689" s="2"/>
      <c r="Y689" s="2"/>
      <c r="Z689" s="2"/>
    </row>
    <row r="690" spans="1:26" ht="15.75" customHeight="1" x14ac:dyDescent="0.25">
      <c r="A690" s="15"/>
      <c r="B690" s="18"/>
      <c r="C690" s="2"/>
      <c r="D690" s="2"/>
      <c r="E690" s="2"/>
      <c r="F690" s="2"/>
      <c r="G690" s="2"/>
      <c r="H690" s="15"/>
      <c r="I690" s="2"/>
      <c r="J690" s="17"/>
      <c r="K690" s="2"/>
      <c r="L690" s="2"/>
      <c r="M690" s="2"/>
      <c r="N690" s="2"/>
      <c r="O690" s="2"/>
      <c r="P690" s="2"/>
      <c r="Q690" s="2"/>
      <c r="R690" s="2"/>
      <c r="S690" s="2"/>
      <c r="T690" s="2"/>
      <c r="U690" s="2"/>
      <c r="V690" s="2"/>
      <c r="W690" s="2"/>
      <c r="X690" s="2"/>
      <c r="Y690" s="2"/>
      <c r="Z690" s="2"/>
    </row>
    <row r="691" spans="1:26" ht="15.75" customHeight="1" x14ac:dyDescent="0.25">
      <c r="A691" s="15"/>
      <c r="B691" s="18"/>
      <c r="C691" s="2"/>
      <c r="D691" s="2"/>
      <c r="E691" s="2"/>
      <c r="F691" s="2"/>
      <c r="G691" s="2"/>
      <c r="H691" s="15"/>
      <c r="I691" s="2"/>
      <c r="J691" s="17"/>
      <c r="K691" s="2"/>
      <c r="L691" s="2"/>
      <c r="M691" s="2"/>
      <c r="N691" s="2"/>
      <c r="O691" s="2"/>
      <c r="P691" s="2"/>
      <c r="Q691" s="2"/>
      <c r="R691" s="2"/>
      <c r="S691" s="2"/>
      <c r="T691" s="2"/>
      <c r="U691" s="2"/>
      <c r="V691" s="2"/>
      <c r="W691" s="2"/>
      <c r="X691" s="2"/>
      <c r="Y691" s="2"/>
      <c r="Z691" s="2"/>
    </row>
    <row r="692" spans="1:26" ht="15.75" customHeight="1" x14ac:dyDescent="0.25">
      <c r="A692" s="15"/>
      <c r="B692" s="18"/>
      <c r="C692" s="2"/>
      <c r="D692" s="2"/>
      <c r="E692" s="2"/>
      <c r="F692" s="2"/>
      <c r="G692" s="2"/>
      <c r="H692" s="15"/>
      <c r="I692" s="2"/>
      <c r="J692" s="17"/>
      <c r="K692" s="2"/>
      <c r="L692" s="2"/>
      <c r="M692" s="2"/>
      <c r="N692" s="2"/>
      <c r="O692" s="2"/>
      <c r="P692" s="2"/>
      <c r="Q692" s="2"/>
      <c r="R692" s="2"/>
      <c r="S692" s="2"/>
      <c r="T692" s="2"/>
      <c r="U692" s="2"/>
      <c r="V692" s="2"/>
      <c r="W692" s="2"/>
      <c r="X692" s="2"/>
      <c r="Y692" s="2"/>
      <c r="Z692" s="2"/>
    </row>
    <row r="693" spans="1:26" ht="15.75" customHeight="1" x14ac:dyDescent="0.25">
      <c r="A693" s="15"/>
      <c r="B693" s="18"/>
      <c r="C693" s="2"/>
      <c r="D693" s="2"/>
      <c r="E693" s="2"/>
      <c r="F693" s="2"/>
      <c r="G693" s="2"/>
      <c r="H693" s="15"/>
      <c r="I693" s="2"/>
      <c r="J693" s="17"/>
      <c r="K693" s="2"/>
      <c r="L693" s="2"/>
      <c r="M693" s="2"/>
      <c r="N693" s="2"/>
      <c r="O693" s="2"/>
      <c r="P693" s="2"/>
      <c r="Q693" s="2"/>
      <c r="R693" s="2"/>
      <c r="S693" s="2"/>
      <c r="T693" s="2"/>
      <c r="U693" s="2"/>
      <c r="V693" s="2"/>
      <c r="W693" s="2"/>
      <c r="X693" s="2"/>
      <c r="Y693" s="2"/>
      <c r="Z693" s="2"/>
    </row>
    <row r="694" spans="1:26" ht="15.75" customHeight="1" x14ac:dyDescent="0.25">
      <c r="A694" s="15"/>
      <c r="B694" s="18"/>
      <c r="C694" s="2"/>
      <c r="D694" s="2"/>
      <c r="E694" s="2"/>
      <c r="F694" s="2"/>
      <c r="G694" s="2"/>
      <c r="H694" s="15"/>
      <c r="I694" s="2"/>
      <c r="J694" s="17"/>
      <c r="K694" s="2"/>
      <c r="L694" s="2"/>
      <c r="M694" s="2"/>
      <c r="N694" s="2"/>
      <c r="O694" s="2"/>
      <c r="P694" s="2"/>
      <c r="Q694" s="2"/>
      <c r="R694" s="2"/>
      <c r="S694" s="2"/>
      <c r="T694" s="2"/>
      <c r="U694" s="2"/>
      <c r="V694" s="2"/>
      <c r="W694" s="2"/>
      <c r="X694" s="2"/>
      <c r="Y694" s="2"/>
      <c r="Z694" s="2"/>
    </row>
    <row r="695" spans="1:26" ht="15.75" customHeight="1" x14ac:dyDescent="0.25">
      <c r="A695" s="15"/>
      <c r="B695" s="18"/>
      <c r="C695" s="2"/>
      <c r="D695" s="2"/>
      <c r="E695" s="2"/>
      <c r="F695" s="2"/>
      <c r="G695" s="2"/>
      <c r="H695" s="15"/>
      <c r="I695" s="2"/>
      <c r="J695" s="17"/>
      <c r="K695" s="2"/>
      <c r="L695" s="2"/>
      <c r="M695" s="2"/>
      <c r="N695" s="2"/>
      <c r="O695" s="2"/>
      <c r="P695" s="2"/>
      <c r="Q695" s="2"/>
      <c r="R695" s="2"/>
      <c r="S695" s="2"/>
      <c r="T695" s="2"/>
      <c r="U695" s="2"/>
      <c r="V695" s="2"/>
      <c r="W695" s="2"/>
      <c r="X695" s="2"/>
      <c r="Y695" s="2"/>
      <c r="Z695" s="2"/>
    </row>
    <row r="696" spans="1:26" ht="15.75" customHeight="1" x14ac:dyDescent="0.25">
      <c r="A696" s="15"/>
      <c r="B696" s="18"/>
      <c r="C696" s="2"/>
      <c r="D696" s="2"/>
      <c r="E696" s="2"/>
      <c r="F696" s="2"/>
      <c r="G696" s="2"/>
      <c r="H696" s="15"/>
      <c r="I696" s="2"/>
      <c r="J696" s="17"/>
      <c r="K696" s="2"/>
      <c r="L696" s="2"/>
      <c r="M696" s="2"/>
      <c r="N696" s="2"/>
      <c r="O696" s="2"/>
      <c r="P696" s="2"/>
      <c r="Q696" s="2"/>
      <c r="R696" s="2"/>
      <c r="S696" s="2"/>
      <c r="T696" s="2"/>
      <c r="U696" s="2"/>
      <c r="V696" s="2"/>
      <c r="W696" s="2"/>
      <c r="X696" s="2"/>
      <c r="Y696" s="2"/>
      <c r="Z696" s="2"/>
    </row>
    <row r="697" spans="1:26" ht="15.75" customHeight="1" x14ac:dyDescent="0.25">
      <c r="A697" s="15"/>
      <c r="B697" s="18"/>
      <c r="C697" s="2"/>
      <c r="D697" s="2"/>
      <c r="E697" s="2"/>
      <c r="F697" s="2"/>
      <c r="G697" s="2"/>
      <c r="H697" s="15"/>
      <c r="I697" s="2"/>
      <c r="J697" s="17"/>
      <c r="K697" s="2"/>
      <c r="L697" s="2"/>
      <c r="M697" s="2"/>
      <c r="N697" s="2"/>
      <c r="O697" s="2"/>
      <c r="P697" s="2"/>
      <c r="Q697" s="2"/>
      <c r="R697" s="2"/>
      <c r="S697" s="2"/>
      <c r="T697" s="2"/>
      <c r="U697" s="2"/>
      <c r="V697" s="2"/>
      <c r="W697" s="2"/>
      <c r="X697" s="2"/>
      <c r="Y697" s="2"/>
      <c r="Z697" s="2"/>
    </row>
    <row r="698" spans="1:26" ht="15.75" customHeight="1" x14ac:dyDescent="0.25">
      <c r="A698" s="15"/>
      <c r="B698" s="18"/>
      <c r="C698" s="2"/>
      <c r="D698" s="2"/>
      <c r="E698" s="2"/>
      <c r="F698" s="2"/>
      <c r="G698" s="2"/>
      <c r="H698" s="15"/>
      <c r="I698" s="2"/>
      <c r="J698" s="17"/>
      <c r="K698" s="2"/>
      <c r="L698" s="2"/>
      <c r="M698" s="2"/>
      <c r="N698" s="2"/>
      <c r="O698" s="2"/>
      <c r="P698" s="2"/>
      <c r="Q698" s="2"/>
      <c r="R698" s="2"/>
      <c r="S698" s="2"/>
      <c r="T698" s="2"/>
      <c r="U698" s="2"/>
      <c r="V698" s="2"/>
      <c r="W698" s="2"/>
      <c r="X698" s="2"/>
      <c r="Y698" s="2"/>
      <c r="Z698" s="2"/>
    </row>
    <row r="699" spans="1:26" ht="15.75" customHeight="1" x14ac:dyDescent="0.25">
      <c r="A699" s="15"/>
      <c r="B699" s="18"/>
      <c r="C699" s="2"/>
      <c r="D699" s="2"/>
      <c r="E699" s="2"/>
      <c r="F699" s="2"/>
      <c r="G699" s="2"/>
      <c r="H699" s="15"/>
      <c r="I699" s="2"/>
      <c r="J699" s="17"/>
      <c r="K699" s="2"/>
      <c r="L699" s="2"/>
      <c r="M699" s="2"/>
      <c r="N699" s="2"/>
      <c r="O699" s="2"/>
      <c r="P699" s="2"/>
      <c r="Q699" s="2"/>
      <c r="R699" s="2"/>
      <c r="S699" s="2"/>
      <c r="T699" s="2"/>
      <c r="U699" s="2"/>
      <c r="V699" s="2"/>
      <c r="W699" s="2"/>
      <c r="X699" s="2"/>
      <c r="Y699" s="2"/>
      <c r="Z699" s="2"/>
    </row>
    <row r="700" spans="1:26" ht="15.75" customHeight="1" x14ac:dyDescent="0.25">
      <c r="A700" s="15"/>
      <c r="B700" s="18"/>
      <c r="C700" s="2"/>
      <c r="D700" s="2"/>
      <c r="E700" s="2"/>
      <c r="F700" s="2"/>
      <c r="G700" s="2"/>
      <c r="H700" s="15"/>
      <c r="I700" s="2"/>
      <c r="J700" s="17"/>
      <c r="K700" s="2"/>
      <c r="L700" s="2"/>
      <c r="M700" s="2"/>
      <c r="N700" s="2"/>
      <c r="O700" s="2"/>
      <c r="P700" s="2"/>
      <c r="Q700" s="2"/>
      <c r="R700" s="2"/>
      <c r="S700" s="2"/>
      <c r="T700" s="2"/>
      <c r="U700" s="2"/>
      <c r="V700" s="2"/>
      <c r="W700" s="2"/>
      <c r="X700" s="2"/>
      <c r="Y700" s="2"/>
      <c r="Z700" s="2"/>
    </row>
    <row r="701" spans="1:26" ht="15.75" customHeight="1" x14ac:dyDescent="0.25">
      <c r="A701" s="15"/>
      <c r="B701" s="18"/>
      <c r="C701" s="2"/>
      <c r="D701" s="2"/>
      <c r="E701" s="2"/>
      <c r="F701" s="2"/>
      <c r="G701" s="2"/>
      <c r="H701" s="15"/>
      <c r="I701" s="2"/>
      <c r="J701" s="17"/>
      <c r="K701" s="2"/>
      <c r="L701" s="2"/>
      <c r="M701" s="2"/>
      <c r="N701" s="2"/>
      <c r="O701" s="2"/>
      <c r="P701" s="2"/>
      <c r="Q701" s="2"/>
      <c r="R701" s="2"/>
      <c r="S701" s="2"/>
      <c r="T701" s="2"/>
      <c r="U701" s="2"/>
      <c r="V701" s="2"/>
      <c r="W701" s="2"/>
      <c r="X701" s="2"/>
      <c r="Y701" s="2"/>
      <c r="Z701" s="2"/>
    </row>
    <row r="702" spans="1:26" ht="15.75" customHeight="1" x14ac:dyDescent="0.25">
      <c r="A702" s="15"/>
      <c r="B702" s="18"/>
      <c r="C702" s="2"/>
      <c r="D702" s="2"/>
      <c r="E702" s="2"/>
      <c r="F702" s="2"/>
      <c r="G702" s="2"/>
      <c r="H702" s="15"/>
      <c r="I702" s="2"/>
      <c r="J702" s="17"/>
      <c r="K702" s="2"/>
      <c r="L702" s="2"/>
      <c r="M702" s="2"/>
      <c r="N702" s="2"/>
      <c r="O702" s="2"/>
      <c r="P702" s="2"/>
      <c r="Q702" s="2"/>
      <c r="R702" s="2"/>
      <c r="S702" s="2"/>
      <c r="T702" s="2"/>
      <c r="U702" s="2"/>
      <c r="V702" s="2"/>
      <c r="W702" s="2"/>
      <c r="X702" s="2"/>
      <c r="Y702" s="2"/>
      <c r="Z702" s="2"/>
    </row>
    <row r="703" spans="1:26" ht="15.75" customHeight="1" x14ac:dyDescent="0.25">
      <c r="A703" s="15"/>
      <c r="B703" s="18"/>
      <c r="C703" s="2"/>
      <c r="D703" s="2"/>
      <c r="E703" s="2"/>
      <c r="F703" s="2"/>
      <c r="G703" s="2"/>
      <c r="H703" s="15"/>
      <c r="I703" s="2"/>
      <c r="J703" s="17"/>
      <c r="K703" s="2"/>
      <c r="L703" s="2"/>
      <c r="M703" s="2"/>
      <c r="N703" s="2"/>
      <c r="O703" s="2"/>
      <c r="P703" s="2"/>
      <c r="Q703" s="2"/>
      <c r="R703" s="2"/>
      <c r="S703" s="2"/>
      <c r="T703" s="2"/>
      <c r="U703" s="2"/>
      <c r="V703" s="2"/>
      <c r="W703" s="2"/>
      <c r="X703" s="2"/>
      <c r="Y703" s="2"/>
      <c r="Z703" s="2"/>
    </row>
    <row r="704" spans="1:26" ht="15.75" customHeight="1" x14ac:dyDescent="0.25">
      <c r="A704" s="15"/>
      <c r="B704" s="18"/>
      <c r="C704" s="2"/>
      <c r="D704" s="2"/>
      <c r="E704" s="2"/>
      <c r="F704" s="2"/>
      <c r="G704" s="2"/>
      <c r="H704" s="15"/>
      <c r="I704" s="2"/>
      <c r="J704" s="17"/>
      <c r="K704" s="2"/>
      <c r="L704" s="2"/>
      <c r="M704" s="2"/>
      <c r="N704" s="2"/>
      <c r="O704" s="2"/>
      <c r="P704" s="2"/>
      <c r="Q704" s="2"/>
      <c r="R704" s="2"/>
      <c r="S704" s="2"/>
      <c r="T704" s="2"/>
      <c r="U704" s="2"/>
      <c r="V704" s="2"/>
      <c r="W704" s="2"/>
      <c r="X704" s="2"/>
      <c r="Y704" s="2"/>
      <c r="Z704" s="2"/>
    </row>
    <row r="705" spans="1:26" ht="15.75" customHeight="1" x14ac:dyDescent="0.25">
      <c r="A705" s="15"/>
      <c r="B705" s="18"/>
      <c r="C705" s="2"/>
      <c r="D705" s="2"/>
      <c r="E705" s="2"/>
      <c r="F705" s="2"/>
      <c r="G705" s="2"/>
      <c r="H705" s="15"/>
      <c r="I705" s="2"/>
      <c r="J705" s="17"/>
      <c r="K705" s="2"/>
      <c r="L705" s="2"/>
      <c r="M705" s="2"/>
      <c r="N705" s="2"/>
      <c r="O705" s="2"/>
      <c r="P705" s="2"/>
      <c r="Q705" s="2"/>
      <c r="R705" s="2"/>
      <c r="S705" s="2"/>
      <c r="T705" s="2"/>
      <c r="U705" s="2"/>
      <c r="V705" s="2"/>
      <c r="W705" s="2"/>
      <c r="X705" s="2"/>
      <c r="Y705" s="2"/>
      <c r="Z705" s="2"/>
    </row>
    <row r="706" spans="1:26" ht="15.75" customHeight="1" x14ac:dyDescent="0.25">
      <c r="A706" s="15"/>
      <c r="B706" s="18"/>
      <c r="C706" s="2"/>
      <c r="D706" s="2"/>
      <c r="E706" s="2"/>
      <c r="F706" s="2"/>
      <c r="G706" s="2"/>
      <c r="H706" s="15"/>
      <c r="I706" s="2"/>
      <c r="J706" s="17"/>
      <c r="K706" s="2"/>
      <c r="L706" s="2"/>
      <c r="M706" s="2"/>
      <c r="N706" s="2"/>
      <c r="O706" s="2"/>
      <c r="P706" s="2"/>
      <c r="Q706" s="2"/>
      <c r="R706" s="2"/>
      <c r="S706" s="2"/>
      <c r="T706" s="2"/>
      <c r="U706" s="2"/>
      <c r="V706" s="2"/>
      <c r="W706" s="2"/>
      <c r="X706" s="2"/>
      <c r="Y706" s="2"/>
      <c r="Z706" s="2"/>
    </row>
    <row r="707" spans="1:26" ht="15.75" customHeight="1" x14ac:dyDescent="0.25">
      <c r="A707" s="15"/>
      <c r="B707" s="18"/>
      <c r="C707" s="2"/>
      <c r="D707" s="2"/>
      <c r="E707" s="2"/>
      <c r="F707" s="2"/>
      <c r="G707" s="2"/>
      <c r="H707" s="15"/>
      <c r="I707" s="2"/>
      <c r="J707" s="17"/>
      <c r="K707" s="2"/>
      <c r="L707" s="2"/>
      <c r="M707" s="2"/>
      <c r="N707" s="2"/>
      <c r="O707" s="2"/>
      <c r="P707" s="2"/>
      <c r="Q707" s="2"/>
      <c r="R707" s="2"/>
      <c r="S707" s="2"/>
      <c r="T707" s="2"/>
      <c r="U707" s="2"/>
      <c r="V707" s="2"/>
      <c r="W707" s="2"/>
      <c r="X707" s="2"/>
      <c r="Y707" s="2"/>
      <c r="Z707" s="2"/>
    </row>
    <row r="708" spans="1:26" ht="15.75" customHeight="1" x14ac:dyDescent="0.25">
      <c r="A708" s="15"/>
      <c r="B708" s="18"/>
      <c r="C708" s="2"/>
      <c r="D708" s="2"/>
      <c r="E708" s="2"/>
      <c r="F708" s="2"/>
      <c r="G708" s="2"/>
      <c r="H708" s="15"/>
      <c r="I708" s="2"/>
      <c r="J708" s="17"/>
      <c r="K708" s="2"/>
      <c r="L708" s="2"/>
      <c r="M708" s="2"/>
      <c r="N708" s="2"/>
      <c r="O708" s="2"/>
      <c r="P708" s="2"/>
      <c r="Q708" s="2"/>
      <c r="R708" s="2"/>
      <c r="S708" s="2"/>
      <c r="T708" s="2"/>
      <c r="U708" s="2"/>
      <c r="V708" s="2"/>
      <c r="W708" s="2"/>
      <c r="X708" s="2"/>
      <c r="Y708" s="2"/>
      <c r="Z708" s="2"/>
    </row>
    <row r="709" spans="1:26" ht="15.75" customHeight="1" x14ac:dyDescent="0.25">
      <c r="A709" s="15"/>
      <c r="B709" s="18"/>
      <c r="C709" s="2"/>
      <c r="D709" s="2"/>
      <c r="E709" s="2"/>
      <c r="F709" s="2"/>
      <c r="G709" s="2"/>
      <c r="H709" s="15"/>
      <c r="I709" s="2"/>
      <c r="J709" s="17"/>
      <c r="K709" s="2"/>
      <c r="L709" s="2"/>
      <c r="M709" s="2"/>
      <c r="N709" s="2"/>
      <c r="O709" s="2"/>
      <c r="P709" s="2"/>
      <c r="Q709" s="2"/>
      <c r="R709" s="2"/>
      <c r="S709" s="2"/>
      <c r="T709" s="2"/>
      <c r="U709" s="2"/>
      <c r="V709" s="2"/>
      <c r="W709" s="2"/>
      <c r="X709" s="2"/>
      <c r="Y709" s="2"/>
      <c r="Z709" s="2"/>
    </row>
    <row r="710" spans="1:26" ht="15.75" customHeight="1" x14ac:dyDescent="0.25">
      <c r="A710" s="15"/>
      <c r="B710" s="18"/>
      <c r="C710" s="2"/>
      <c r="D710" s="2"/>
      <c r="E710" s="2"/>
      <c r="F710" s="2"/>
      <c r="G710" s="2"/>
      <c r="H710" s="15"/>
      <c r="I710" s="2"/>
      <c r="J710" s="17"/>
      <c r="K710" s="2"/>
      <c r="L710" s="2"/>
      <c r="M710" s="2"/>
      <c r="N710" s="2"/>
      <c r="O710" s="2"/>
      <c r="P710" s="2"/>
      <c r="Q710" s="2"/>
      <c r="R710" s="2"/>
      <c r="S710" s="2"/>
      <c r="T710" s="2"/>
      <c r="U710" s="2"/>
      <c r="V710" s="2"/>
      <c r="W710" s="2"/>
      <c r="X710" s="2"/>
      <c r="Y710" s="2"/>
      <c r="Z710" s="2"/>
    </row>
    <row r="711" spans="1:26" ht="15.75" customHeight="1" x14ac:dyDescent="0.25">
      <c r="A711" s="15"/>
      <c r="B711" s="18"/>
      <c r="C711" s="2"/>
      <c r="D711" s="2"/>
      <c r="E711" s="2"/>
      <c r="F711" s="2"/>
      <c r="G711" s="2"/>
      <c r="H711" s="15"/>
      <c r="I711" s="2"/>
      <c r="J711" s="17"/>
      <c r="K711" s="2"/>
      <c r="L711" s="2"/>
      <c r="M711" s="2"/>
      <c r="N711" s="2"/>
      <c r="O711" s="2"/>
      <c r="P711" s="2"/>
      <c r="Q711" s="2"/>
      <c r="R711" s="2"/>
      <c r="S711" s="2"/>
      <c r="T711" s="2"/>
      <c r="U711" s="2"/>
      <c r="V711" s="2"/>
      <c r="W711" s="2"/>
      <c r="X711" s="2"/>
      <c r="Y711" s="2"/>
      <c r="Z711" s="2"/>
    </row>
    <row r="712" spans="1:26" ht="15.75" customHeight="1" x14ac:dyDescent="0.25">
      <c r="A712" s="15"/>
      <c r="B712" s="18"/>
      <c r="C712" s="2"/>
      <c r="D712" s="2"/>
      <c r="E712" s="2"/>
      <c r="F712" s="2"/>
      <c r="G712" s="2"/>
      <c r="H712" s="15"/>
      <c r="I712" s="2"/>
      <c r="J712" s="17"/>
      <c r="K712" s="2"/>
      <c r="L712" s="2"/>
      <c r="M712" s="2"/>
      <c r="N712" s="2"/>
      <c r="O712" s="2"/>
      <c r="P712" s="2"/>
      <c r="Q712" s="2"/>
      <c r="R712" s="2"/>
      <c r="S712" s="2"/>
      <c r="T712" s="2"/>
      <c r="U712" s="2"/>
      <c r="V712" s="2"/>
      <c r="W712" s="2"/>
      <c r="X712" s="2"/>
      <c r="Y712" s="2"/>
      <c r="Z712" s="2"/>
    </row>
    <row r="713" spans="1:26" ht="15.75" customHeight="1" x14ac:dyDescent="0.25">
      <c r="A713" s="15"/>
      <c r="B713" s="18"/>
      <c r="C713" s="2"/>
      <c r="D713" s="2"/>
      <c r="E713" s="2"/>
      <c r="F713" s="2"/>
      <c r="G713" s="2"/>
      <c r="H713" s="15"/>
      <c r="I713" s="2"/>
      <c r="J713" s="17"/>
      <c r="K713" s="2"/>
      <c r="L713" s="2"/>
      <c r="M713" s="2"/>
      <c r="N713" s="2"/>
      <c r="O713" s="2"/>
      <c r="P713" s="2"/>
      <c r="Q713" s="2"/>
      <c r="R713" s="2"/>
      <c r="S713" s="2"/>
      <c r="T713" s="2"/>
      <c r="U713" s="2"/>
      <c r="V713" s="2"/>
      <c r="W713" s="2"/>
      <c r="X713" s="2"/>
      <c r="Y713" s="2"/>
      <c r="Z713" s="2"/>
    </row>
    <row r="714" spans="1:26" ht="15.75" customHeight="1" x14ac:dyDescent="0.25">
      <c r="A714" s="15"/>
      <c r="B714" s="18"/>
      <c r="C714" s="2"/>
      <c r="D714" s="2"/>
      <c r="E714" s="2"/>
      <c r="F714" s="2"/>
      <c r="G714" s="2"/>
      <c r="H714" s="15"/>
      <c r="I714" s="2"/>
      <c r="J714" s="17"/>
      <c r="K714" s="2"/>
      <c r="L714" s="2"/>
      <c r="M714" s="2"/>
      <c r="N714" s="2"/>
      <c r="O714" s="2"/>
      <c r="P714" s="2"/>
      <c r="Q714" s="2"/>
      <c r="R714" s="2"/>
      <c r="S714" s="2"/>
      <c r="T714" s="2"/>
      <c r="U714" s="2"/>
      <c r="V714" s="2"/>
      <c r="W714" s="2"/>
      <c r="X714" s="2"/>
      <c r="Y714" s="2"/>
      <c r="Z714" s="2"/>
    </row>
    <row r="715" spans="1:26" ht="15.75" customHeight="1" x14ac:dyDescent="0.25">
      <c r="A715" s="15"/>
      <c r="B715" s="18"/>
      <c r="C715" s="2"/>
      <c r="D715" s="2"/>
      <c r="E715" s="2"/>
      <c r="F715" s="2"/>
      <c r="G715" s="2"/>
      <c r="H715" s="15"/>
      <c r="I715" s="2"/>
      <c r="J715" s="17"/>
      <c r="K715" s="2"/>
      <c r="L715" s="2"/>
      <c r="M715" s="2"/>
      <c r="N715" s="2"/>
      <c r="O715" s="2"/>
      <c r="P715" s="2"/>
      <c r="Q715" s="2"/>
      <c r="R715" s="2"/>
      <c r="S715" s="2"/>
      <c r="T715" s="2"/>
      <c r="U715" s="2"/>
      <c r="V715" s="2"/>
      <c r="W715" s="2"/>
      <c r="X715" s="2"/>
      <c r="Y715" s="2"/>
      <c r="Z715" s="2"/>
    </row>
    <row r="716" spans="1:26" ht="15.75" customHeight="1" x14ac:dyDescent="0.25"/>
    <row r="717" spans="1:26" ht="15.75" customHeight="1" x14ac:dyDescent="0.25"/>
    <row r="718" spans="1:26" ht="15.75" customHeight="1" x14ac:dyDescent="0.25"/>
    <row r="719" spans="1:26" ht="15.75" customHeight="1" x14ac:dyDescent="0.25"/>
    <row r="720" spans="1:26"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80">
    <mergeCell ref="C509:G509"/>
    <mergeCell ref="B514:G514"/>
    <mergeCell ref="B515:G515"/>
    <mergeCell ref="C1:F2"/>
    <mergeCell ref="C3:F4"/>
    <mergeCell ref="B468:G468"/>
    <mergeCell ref="C470:G470"/>
    <mergeCell ref="C472:D472"/>
    <mergeCell ref="F472:G472"/>
    <mergeCell ref="C474:G474"/>
    <mergeCell ref="C475:G475"/>
    <mergeCell ref="C506:D506"/>
    <mergeCell ref="F506:G506"/>
    <mergeCell ref="C508:G508"/>
    <mergeCell ref="B501:G501"/>
    <mergeCell ref="B502:G502"/>
    <mergeCell ref="C504:G504"/>
    <mergeCell ref="B400:G400"/>
    <mergeCell ref="C402:G402"/>
    <mergeCell ref="C404:D404"/>
    <mergeCell ref="F404:G404"/>
    <mergeCell ref="C406:G406"/>
    <mergeCell ref="C407:G407"/>
    <mergeCell ref="B412:G412"/>
    <mergeCell ref="B413:G413"/>
    <mergeCell ref="B416:G416"/>
    <mergeCell ref="B417:G417"/>
    <mergeCell ref="C419:G419"/>
    <mergeCell ref="C421:D421"/>
    <mergeCell ref="F421:G421"/>
    <mergeCell ref="C423:G423"/>
    <mergeCell ref="C424:G424"/>
    <mergeCell ref="B429:G429"/>
    <mergeCell ref="B430:G430"/>
    <mergeCell ref="B433:G433"/>
    <mergeCell ref="B434:G434"/>
    <mergeCell ref="C436:G436"/>
    <mergeCell ref="C438:D438"/>
    <mergeCell ref="B484:G484"/>
    <mergeCell ref="B485:G485"/>
    <mergeCell ref="C487:G487"/>
    <mergeCell ref="C489:D489"/>
    <mergeCell ref="F489:G489"/>
    <mergeCell ref="C458:G458"/>
    <mergeCell ref="B463:G463"/>
    <mergeCell ref="B464:G464"/>
    <mergeCell ref="B467:G467"/>
    <mergeCell ref="C491:G491"/>
    <mergeCell ref="C492:G492"/>
    <mergeCell ref="B497:G497"/>
    <mergeCell ref="B498:G498"/>
    <mergeCell ref="C268:D268"/>
    <mergeCell ref="F268:G268"/>
    <mergeCell ref="C270:G270"/>
    <mergeCell ref="C271:G271"/>
    <mergeCell ref="B276:G276"/>
    <mergeCell ref="B277:G277"/>
    <mergeCell ref="B280:G280"/>
    <mergeCell ref="B480:G480"/>
    <mergeCell ref="B481:G481"/>
    <mergeCell ref="F438:G438"/>
    <mergeCell ref="C440:G440"/>
    <mergeCell ref="C441:G441"/>
    <mergeCell ref="B446:G446"/>
    <mergeCell ref="B447:G447"/>
    <mergeCell ref="B450:G450"/>
    <mergeCell ref="B451:G451"/>
    <mergeCell ref="C453:G453"/>
    <mergeCell ref="C455:D455"/>
    <mergeCell ref="F455:G455"/>
    <mergeCell ref="C457:G457"/>
    <mergeCell ref="C254:G254"/>
    <mergeCell ref="B259:G259"/>
    <mergeCell ref="B260:G260"/>
    <mergeCell ref="B263:G263"/>
    <mergeCell ref="B264:G264"/>
    <mergeCell ref="C266:G266"/>
    <mergeCell ref="B163:G163"/>
    <mergeCell ref="C165:G165"/>
    <mergeCell ref="C167:D167"/>
    <mergeCell ref="F167:G167"/>
    <mergeCell ref="C169:G169"/>
    <mergeCell ref="C170:G170"/>
    <mergeCell ref="B175:G175"/>
    <mergeCell ref="B176:G176"/>
    <mergeCell ref="B179:G179"/>
    <mergeCell ref="B180:G180"/>
    <mergeCell ref="C182:G182"/>
    <mergeCell ref="C184:D184"/>
    <mergeCell ref="F184:G184"/>
    <mergeCell ref="C186:G186"/>
    <mergeCell ref="C187:G187"/>
    <mergeCell ref="B192:G192"/>
    <mergeCell ref="B193:G193"/>
    <mergeCell ref="B196:G196"/>
    <mergeCell ref="B246:G246"/>
    <mergeCell ref="B247:G247"/>
    <mergeCell ref="C249:G249"/>
    <mergeCell ref="C251:D251"/>
    <mergeCell ref="F251:G251"/>
    <mergeCell ref="C253:G253"/>
    <mergeCell ref="B197:G197"/>
    <mergeCell ref="C199:G199"/>
    <mergeCell ref="C201:D201"/>
    <mergeCell ref="F201:G201"/>
    <mergeCell ref="C203:G203"/>
    <mergeCell ref="C204:G204"/>
    <mergeCell ref="B209:G209"/>
    <mergeCell ref="B210:G210"/>
    <mergeCell ref="B212:G212"/>
    <mergeCell ref="B213:G213"/>
    <mergeCell ref="C215:G215"/>
    <mergeCell ref="C217:D217"/>
    <mergeCell ref="F217:G217"/>
    <mergeCell ref="C219:G219"/>
    <mergeCell ref="C220:G220"/>
    <mergeCell ref="B225:G225"/>
    <mergeCell ref="B226:G226"/>
    <mergeCell ref="B229:G229"/>
    <mergeCell ref="B158:G158"/>
    <mergeCell ref="B159:G159"/>
    <mergeCell ref="B145:G145"/>
    <mergeCell ref="B146:G146"/>
    <mergeCell ref="C148:G148"/>
    <mergeCell ref="B142:G142"/>
    <mergeCell ref="B162:G162"/>
    <mergeCell ref="B242:G242"/>
    <mergeCell ref="B243:G243"/>
    <mergeCell ref="B230:G230"/>
    <mergeCell ref="C232:G232"/>
    <mergeCell ref="C234:D234"/>
    <mergeCell ref="F234:G234"/>
    <mergeCell ref="C236:G236"/>
    <mergeCell ref="C237:G237"/>
    <mergeCell ref="C63:G63"/>
    <mergeCell ref="C65:D65"/>
    <mergeCell ref="F65:G65"/>
    <mergeCell ref="C67:G67"/>
    <mergeCell ref="C68:G68"/>
    <mergeCell ref="B73:G73"/>
    <mergeCell ref="C150:D150"/>
    <mergeCell ref="F150:G150"/>
    <mergeCell ref="C152:G152"/>
    <mergeCell ref="I20:J20"/>
    <mergeCell ref="B21:G21"/>
    <mergeCell ref="B22:G22"/>
    <mergeCell ref="B25:G25"/>
    <mergeCell ref="B26:G26"/>
    <mergeCell ref="C28:G28"/>
    <mergeCell ref="C30:D30"/>
    <mergeCell ref="F30:G30"/>
    <mergeCell ref="C32:G32"/>
    <mergeCell ref="B20:G20"/>
    <mergeCell ref="B1:B4"/>
    <mergeCell ref="B6:G6"/>
    <mergeCell ref="B7:G7"/>
    <mergeCell ref="B8:G8"/>
    <mergeCell ref="C10:G10"/>
    <mergeCell ref="C12:D12"/>
    <mergeCell ref="F12:G12"/>
    <mergeCell ref="C14:G14"/>
    <mergeCell ref="C15:G15"/>
    <mergeCell ref="C33:G33"/>
    <mergeCell ref="B38:G38"/>
    <mergeCell ref="B39:G39"/>
    <mergeCell ref="B40:G40"/>
    <mergeCell ref="B43:G43"/>
    <mergeCell ref="B44:G44"/>
    <mergeCell ref="C46:G46"/>
    <mergeCell ref="C48:D48"/>
    <mergeCell ref="F48:G48"/>
    <mergeCell ref="C50:G50"/>
    <mergeCell ref="B128:G128"/>
    <mergeCell ref="B129:G129"/>
    <mergeCell ref="C131:G131"/>
    <mergeCell ref="C133:D133"/>
    <mergeCell ref="F133:G133"/>
    <mergeCell ref="C135:G135"/>
    <mergeCell ref="C136:G136"/>
    <mergeCell ref="B141:G141"/>
    <mergeCell ref="B111:G111"/>
    <mergeCell ref="B112:G112"/>
    <mergeCell ref="C114:G114"/>
    <mergeCell ref="C116:D116"/>
    <mergeCell ref="F116:G116"/>
    <mergeCell ref="C118:G118"/>
    <mergeCell ref="C119:G119"/>
    <mergeCell ref="B124:G124"/>
    <mergeCell ref="B125:G125"/>
    <mergeCell ref="C51:G51"/>
    <mergeCell ref="B56:G56"/>
    <mergeCell ref="B57:G57"/>
    <mergeCell ref="B58:G58"/>
    <mergeCell ref="B60:G60"/>
    <mergeCell ref="B61:G61"/>
    <mergeCell ref="B396:G396"/>
    <mergeCell ref="B399:G399"/>
    <mergeCell ref="B74:G74"/>
    <mergeCell ref="B75:G75"/>
    <mergeCell ref="B77:G77"/>
    <mergeCell ref="B78:G78"/>
    <mergeCell ref="C80:G80"/>
    <mergeCell ref="C82:D82"/>
    <mergeCell ref="F82:G82"/>
    <mergeCell ref="C84:G84"/>
    <mergeCell ref="C85:G85"/>
    <mergeCell ref="B90:G90"/>
    <mergeCell ref="B91:G91"/>
    <mergeCell ref="B92:G92"/>
    <mergeCell ref="B94:G94"/>
    <mergeCell ref="B95:G95"/>
    <mergeCell ref="C97:G97"/>
    <mergeCell ref="C99:D99"/>
    <mergeCell ref="F99:G99"/>
    <mergeCell ref="C101:G101"/>
    <mergeCell ref="C102:G102"/>
    <mergeCell ref="B107:G107"/>
    <mergeCell ref="B108:G108"/>
    <mergeCell ref="C153:G153"/>
    <mergeCell ref="C389:G389"/>
    <mergeCell ref="C390:G390"/>
    <mergeCell ref="B378:G378"/>
    <mergeCell ref="B379:G379"/>
    <mergeCell ref="B382:G382"/>
    <mergeCell ref="B383:G383"/>
    <mergeCell ref="C385:G385"/>
    <mergeCell ref="C373:G373"/>
    <mergeCell ref="B395:G395"/>
    <mergeCell ref="B345:G345"/>
    <mergeCell ref="B348:G348"/>
    <mergeCell ref="B349:G349"/>
    <mergeCell ref="C351:G351"/>
    <mergeCell ref="C353:D353"/>
    <mergeCell ref="F353:G353"/>
    <mergeCell ref="C355:G355"/>
    <mergeCell ref="C356:G356"/>
    <mergeCell ref="C387:D387"/>
    <mergeCell ref="F387:G387"/>
    <mergeCell ref="B281:G281"/>
    <mergeCell ref="C283:G283"/>
    <mergeCell ref="C285:D285"/>
    <mergeCell ref="F285:G285"/>
    <mergeCell ref="C287:G287"/>
    <mergeCell ref="C288:G288"/>
    <mergeCell ref="B293:G293"/>
    <mergeCell ref="B294:G294"/>
    <mergeCell ref="B297:G297"/>
    <mergeCell ref="B298:G298"/>
    <mergeCell ref="C300:G300"/>
    <mergeCell ref="C302:D302"/>
    <mergeCell ref="F302:G302"/>
    <mergeCell ref="C304:G304"/>
    <mergeCell ref="C305:G305"/>
    <mergeCell ref="B310:G310"/>
    <mergeCell ref="B311:G311"/>
    <mergeCell ref="B314:G314"/>
    <mergeCell ref="B315:G315"/>
    <mergeCell ref="B361:G361"/>
    <mergeCell ref="B362:G362"/>
    <mergeCell ref="B365:G365"/>
    <mergeCell ref="B366:G366"/>
    <mergeCell ref="C368:G368"/>
    <mergeCell ref="C370:D370"/>
    <mergeCell ref="F370:G370"/>
    <mergeCell ref="C372:G372"/>
    <mergeCell ref="C317:G317"/>
    <mergeCell ref="C319:D319"/>
    <mergeCell ref="F319:G319"/>
    <mergeCell ref="C321:G321"/>
    <mergeCell ref="C322:G322"/>
    <mergeCell ref="B327:G327"/>
    <mergeCell ref="B328:G328"/>
    <mergeCell ref="B331:G331"/>
    <mergeCell ref="B332:G332"/>
    <mergeCell ref="C334:G334"/>
    <mergeCell ref="C336:D336"/>
    <mergeCell ref="F336:G336"/>
    <mergeCell ref="C338:G338"/>
    <mergeCell ref="C339:G339"/>
    <mergeCell ref="B344:G344"/>
  </mergeCells>
  <dataValidations count="2">
    <dataValidation type="list" allowBlank="1" showErrorMessage="1" sqref="I58 I194 I177 I160 I143 I126 I109 I92 I75">
      <formula1>$A$101:$A$105</formula1>
    </dataValidation>
    <dataValidation type="list" allowBlank="1" showErrorMessage="1" sqref="J58 J194 J177 J160 J143 J126 J109 J92 J75">
      <formula1>$B$101:$B$104</formula1>
    </dataValidation>
  </dataValidations>
  <pageMargins left="0.70866141732283472" right="0.70866141732283472" top="0.74803149606299213" bottom="0.74803149606299213" header="0" footer="0"/>
  <pageSetup scale="40" orientation="portrait" r:id="rId1"/>
  <headerFooter>
    <oddFooter>&amp;CPágina &amp;P de</oddFooter>
  </headerFooter>
  <rowBreaks count="3" manualBreakCount="3">
    <brk id="41" man="1"/>
    <brk id="92" man="1"/>
    <brk id="143" man="1"/>
  </rowBreaks>
  <drawing r:id="rId2"/>
  <extLst>
    <ext xmlns:x14="http://schemas.microsoft.com/office/spreadsheetml/2009/9/main" uri="{CCE6A557-97BC-4b89-ADB6-D9C93CAAB3DF}">
      <x14:dataValidations xmlns:xm="http://schemas.microsoft.com/office/excel/2006/main" count="6">
        <x14:dataValidation type="list" allowBlank="1" showErrorMessage="1">
          <x14:formula1>
            <xm:f>Listas!$A$2:$A$64</xm:f>
          </x14:formula1>
          <xm:sqref>C266</xm:sqref>
        </x14:dataValidation>
        <x14:dataValidation type="list" allowBlank="1" showErrorMessage="1">
          <x14:formula1>
            <xm:f>Listas!$B$100:$B$103</xm:f>
          </x14:formula1>
          <xm:sqref>J22 J40</xm:sqref>
        </x14:dataValidation>
        <x14:dataValidation type="list" allowBlank="1" showErrorMessage="1">
          <x14:formula1>
            <xm:f>Listas!$A$2:$A$5</xm:f>
          </x14:formula1>
          <xm:sqref>C10</xm:sqref>
        </x14:dataValidation>
        <x14:dataValidation type="list" allowBlank="1" showErrorMessage="1">
          <x14:formula1>
            <xm:f>Listas!$A$100:$A$104</xm:f>
          </x14:formula1>
          <xm:sqref>I22 I40</xm:sqref>
        </x14:dataValidation>
        <x14:dataValidation type="list" allowBlank="1" showErrorMessage="1">
          <x14:formula1>
            <xm:f>Listas!$A$2:$A$4</xm:f>
          </x14:formula1>
          <xm:sqref>C317 C334 C351 C368 C385 C402 C419 C436 C453 C470 C487 C504</xm:sqref>
        </x14:dataValidation>
        <x14:dataValidation type="list" allowBlank="1" showErrorMessage="1">
          <x14:formula1>
            <xm:f>Listas!$A$2:$A$6</xm:f>
          </x14:formula1>
          <xm:sqref>C28 C46 C63 C80 C97 C114 C131 C148 C165 C182 C199 C215 C232 C249 C283 C300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1001"/>
  <sheetViews>
    <sheetView tabSelected="1" topLeftCell="BE11" zoomScale="70" zoomScaleNormal="70" workbookViewId="0">
      <selection activeCell="BH11" sqref="BH11:BH16"/>
    </sheetView>
  </sheetViews>
  <sheetFormatPr baseColWidth="10" defaultColWidth="14.42578125" defaultRowHeight="15" customHeight="1" x14ac:dyDescent="0.25"/>
  <cols>
    <col min="1" max="1" width="18" customWidth="1"/>
    <col min="2" max="2" width="22" customWidth="1"/>
    <col min="3" max="3" width="24.42578125" customWidth="1"/>
    <col min="4" max="6" width="9.140625" customWidth="1"/>
    <col min="7" max="7" width="23.42578125" customWidth="1"/>
    <col min="8" max="8" width="18" hidden="1" customWidth="1"/>
    <col min="9" max="9" width="55.42578125" customWidth="1"/>
    <col min="10" max="10" width="7.140625" customWidth="1"/>
    <col min="11" max="11" width="50.42578125" customWidth="1"/>
    <col min="12" max="13" width="23.85546875" hidden="1" customWidth="1"/>
    <col min="14" max="14" width="27" customWidth="1"/>
    <col min="15" max="15" width="9.42578125" customWidth="1"/>
    <col min="16" max="16" width="12.7109375" customWidth="1"/>
    <col min="17" max="17" width="10.85546875" customWidth="1"/>
    <col min="18" max="18" width="14.140625" customWidth="1"/>
    <col min="19" max="19" width="7.28515625" customWidth="1"/>
    <col min="20" max="20" width="14.85546875" customWidth="1"/>
    <col min="21" max="21" width="6.42578125" customWidth="1"/>
    <col min="22" max="22" width="13.42578125" customWidth="1"/>
    <col min="23" max="23" width="6.42578125" customWidth="1"/>
    <col min="24" max="24" width="12.28515625" hidden="1" customWidth="1"/>
    <col min="25" max="25" width="19.28515625" customWidth="1"/>
    <col min="26" max="26" width="4.85546875" customWidth="1"/>
    <col min="27" max="32" width="25.42578125" customWidth="1"/>
    <col min="33" max="33" width="99.28515625" customWidth="1"/>
    <col min="34" max="34" width="6.140625" customWidth="1"/>
    <col min="35" max="35" width="36.7109375" customWidth="1"/>
    <col min="36" max="36" width="4.28515625" customWidth="1"/>
    <col min="37" max="37" width="7.140625" customWidth="1"/>
    <col min="38" max="38" width="9.42578125" customWidth="1"/>
    <col min="39" max="39" width="7.140625" customWidth="1"/>
    <col min="40" max="40" width="9.42578125" customWidth="1"/>
    <col min="41" max="41" width="8.28515625" customWidth="1"/>
    <col min="42" max="42" width="14.140625" customWidth="1"/>
    <col min="43" max="43" width="12.28515625" customWidth="1"/>
    <col min="44" max="46" width="4.28515625" customWidth="1"/>
    <col min="47" max="47" width="16" customWidth="1"/>
    <col min="48" max="48" width="9" customWidth="1"/>
    <col min="49" max="49" width="11.28515625" customWidth="1"/>
    <col min="50" max="50" width="12.42578125" customWidth="1"/>
    <col min="51" max="51" width="8.7109375" customWidth="1"/>
    <col min="52" max="52" width="13.42578125" customWidth="1"/>
    <col min="53" max="53" width="18" customWidth="1"/>
    <col min="54" max="54" width="18.140625" customWidth="1"/>
    <col min="55" max="55" width="22.7109375" customWidth="1"/>
    <col min="56" max="56" width="35" customWidth="1"/>
    <col min="57" max="58" width="26.28515625" customWidth="1"/>
    <col min="59" max="59" width="22" customWidth="1"/>
    <col min="60" max="60" width="32.85546875" customWidth="1"/>
    <col min="61" max="61" width="11.42578125" customWidth="1"/>
    <col min="62" max="62" width="12.85546875" customWidth="1"/>
    <col min="63" max="63" width="11.42578125" customWidth="1"/>
  </cols>
  <sheetData>
    <row r="1" spans="1:63" ht="27" customHeight="1" x14ac:dyDescent="0.25">
      <c r="A1" s="429"/>
      <c r="B1" s="372"/>
      <c r="C1" s="373"/>
      <c r="D1" s="434" t="s">
        <v>758</v>
      </c>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435"/>
      <c r="BF1" s="443" t="s">
        <v>0</v>
      </c>
      <c r="BG1" s="443"/>
      <c r="BH1" s="443"/>
      <c r="BI1" s="2"/>
      <c r="BJ1" s="2"/>
      <c r="BK1" s="2"/>
    </row>
    <row r="2" spans="1:63" ht="27" customHeight="1" x14ac:dyDescent="0.25">
      <c r="A2" s="430"/>
      <c r="B2" s="375"/>
      <c r="C2" s="431"/>
      <c r="D2" s="426"/>
      <c r="E2" s="427"/>
      <c r="F2" s="427"/>
      <c r="G2" s="427"/>
      <c r="H2" s="427"/>
      <c r="I2" s="427"/>
      <c r="J2" s="427"/>
      <c r="K2" s="427"/>
      <c r="L2" s="427"/>
      <c r="M2" s="427"/>
      <c r="N2" s="427"/>
      <c r="O2" s="427"/>
      <c r="P2" s="427"/>
      <c r="Q2" s="427"/>
      <c r="R2" s="427"/>
      <c r="S2" s="427"/>
      <c r="T2" s="427"/>
      <c r="U2" s="427"/>
      <c r="V2" s="427"/>
      <c r="W2" s="427"/>
      <c r="X2" s="427"/>
      <c r="Y2" s="427"/>
      <c r="Z2" s="427"/>
      <c r="AA2" s="436"/>
      <c r="AB2" s="436"/>
      <c r="AC2" s="436"/>
      <c r="AD2" s="436"/>
      <c r="AE2" s="436"/>
      <c r="AF2" s="436"/>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36"/>
      <c r="BF2" s="444" t="str">
        <f>Contexto!G2</f>
        <v>Versión: 04</v>
      </c>
      <c r="BG2" s="444"/>
      <c r="BH2" s="444"/>
      <c r="BI2" s="2"/>
      <c r="BJ2" s="2"/>
      <c r="BK2" s="2"/>
    </row>
    <row r="3" spans="1:63" ht="23.25" customHeight="1" x14ac:dyDescent="0.25">
      <c r="A3" s="432"/>
      <c r="B3" s="375"/>
      <c r="C3" s="433"/>
      <c r="D3" s="447" t="s">
        <v>759</v>
      </c>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448"/>
      <c r="AM3" s="448"/>
      <c r="AN3" s="448"/>
      <c r="AO3" s="448"/>
      <c r="AP3" s="448"/>
      <c r="AQ3" s="448"/>
      <c r="AR3" s="448"/>
      <c r="AS3" s="448"/>
      <c r="AT3" s="448"/>
      <c r="AU3" s="448"/>
      <c r="AV3" s="448"/>
      <c r="AW3" s="448"/>
      <c r="AX3" s="448"/>
      <c r="AY3" s="448"/>
      <c r="AZ3" s="448"/>
      <c r="BA3" s="448"/>
      <c r="BB3" s="448"/>
      <c r="BC3" s="448"/>
      <c r="BD3" s="448"/>
      <c r="BE3" s="448"/>
      <c r="BF3" s="443" t="s">
        <v>756</v>
      </c>
      <c r="BG3" s="443"/>
      <c r="BH3" s="443"/>
      <c r="BI3" s="2"/>
      <c r="BJ3" s="2"/>
      <c r="BK3" s="2"/>
    </row>
    <row r="4" spans="1:63" ht="23.25" customHeight="1" x14ac:dyDescent="0.25">
      <c r="A4" s="426"/>
      <c r="B4" s="427"/>
      <c r="C4" s="428"/>
      <c r="D4" s="449"/>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c r="BD4" s="450"/>
      <c r="BE4" s="450"/>
      <c r="BF4" s="444" t="s">
        <v>768</v>
      </c>
      <c r="BG4" s="443"/>
      <c r="BH4" s="443"/>
      <c r="BI4" s="2"/>
      <c r="BJ4" s="2"/>
      <c r="BK4" s="2"/>
    </row>
    <row r="5" spans="1:63" x14ac:dyDescent="0.25">
      <c r="A5" s="38"/>
      <c r="B5" s="38"/>
      <c r="C5" s="38"/>
      <c r="D5" s="38"/>
      <c r="E5" s="38"/>
      <c r="F5" s="38"/>
      <c r="G5" s="38"/>
      <c r="H5" s="38"/>
      <c r="I5" s="38"/>
      <c r="J5" s="38"/>
      <c r="K5" s="38"/>
      <c r="L5" s="38"/>
      <c r="M5" s="38"/>
      <c r="N5" s="38"/>
      <c r="O5" s="38"/>
      <c r="P5" s="40"/>
      <c r="Q5" s="40"/>
      <c r="R5" s="38"/>
      <c r="S5" s="38"/>
      <c r="T5" s="38"/>
      <c r="U5" s="38"/>
      <c r="V5" s="40"/>
      <c r="W5" s="40"/>
      <c r="X5" s="38"/>
      <c r="Y5" s="41"/>
      <c r="Z5" s="38"/>
      <c r="AA5" s="38"/>
      <c r="AB5" s="38"/>
      <c r="AC5" s="38"/>
      <c r="AD5" s="38"/>
      <c r="AE5" s="38"/>
      <c r="AF5" s="38"/>
      <c r="AG5" s="38"/>
      <c r="AH5" s="38"/>
      <c r="AI5" s="38"/>
      <c r="AJ5" s="38"/>
      <c r="AK5" s="40"/>
      <c r="AL5" s="40"/>
      <c r="AM5" s="40"/>
      <c r="AN5" s="40"/>
      <c r="AO5" s="40"/>
      <c r="AP5" s="40"/>
      <c r="AQ5" s="40"/>
      <c r="AR5" s="38"/>
      <c r="AS5" s="38"/>
      <c r="AT5" s="38"/>
      <c r="AU5" s="38"/>
      <c r="AV5" s="38"/>
      <c r="AW5" s="38"/>
      <c r="AX5" s="38"/>
      <c r="AY5" s="38"/>
      <c r="AZ5" s="38"/>
      <c r="BA5" s="38"/>
      <c r="BB5" s="38"/>
      <c r="BC5" s="38"/>
      <c r="BD5" s="38"/>
      <c r="BE5" s="38"/>
      <c r="BF5" s="38"/>
      <c r="BG5" s="38"/>
      <c r="BH5" s="38"/>
      <c r="BI5" s="38"/>
      <c r="BJ5" s="38"/>
      <c r="BK5" s="38"/>
    </row>
    <row r="6" spans="1:63" ht="13.5" customHeight="1" x14ac:dyDescent="0.25">
      <c r="A6" s="414" t="s">
        <v>101</v>
      </c>
      <c r="B6" s="338"/>
      <c r="C6" s="338"/>
      <c r="D6" s="338"/>
      <c r="E6" s="338"/>
      <c r="F6" s="338"/>
      <c r="G6" s="339"/>
      <c r="H6" s="38"/>
      <c r="I6" s="42"/>
      <c r="J6" s="42"/>
      <c r="K6" s="25"/>
      <c r="L6" s="25"/>
      <c r="M6" s="38"/>
      <c r="N6" s="38"/>
      <c r="O6" s="38"/>
      <c r="P6" s="40"/>
      <c r="Q6" s="40"/>
      <c r="R6" s="38"/>
      <c r="S6" s="38"/>
      <c r="T6" s="38"/>
      <c r="U6" s="38"/>
      <c r="V6" s="40"/>
      <c r="W6" s="40"/>
      <c r="X6" s="38"/>
      <c r="Y6" s="41"/>
      <c r="Z6" s="38"/>
      <c r="AA6" s="38"/>
      <c r="AB6" s="38"/>
      <c r="AC6" s="38"/>
      <c r="AD6" s="38"/>
      <c r="AE6" s="38"/>
      <c r="AF6" s="38"/>
      <c r="AG6" s="38"/>
      <c r="AH6" s="38"/>
      <c r="AI6" s="38"/>
      <c r="AJ6" s="38"/>
      <c r="AK6" s="40"/>
      <c r="AL6" s="40"/>
      <c r="AM6" s="40"/>
      <c r="AN6" s="40"/>
      <c r="AO6" s="40"/>
      <c r="AP6" s="40"/>
      <c r="AQ6" s="40"/>
      <c r="AR6" s="38"/>
      <c r="AS6" s="38"/>
      <c r="AT6" s="38"/>
      <c r="AU6" s="38"/>
      <c r="AV6" s="38"/>
      <c r="AW6" s="38"/>
      <c r="AX6" s="38"/>
      <c r="AY6" s="38"/>
      <c r="AZ6" s="38"/>
      <c r="BA6" s="38"/>
      <c r="BB6" s="38"/>
      <c r="BC6" s="38"/>
      <c r="BD6" s="38"/>
      <c r="BE6" s="38"/>
      <c r="BF6" s="38"/>
      <c r="BG6" s="38"/>
      <c r="BH6" s="38"/>
      <c r="BI6" s="38"/>
      <c r="BJ6" s="38"/>
      <c r="BK6" s="38"/>
    </row>
    <row r="7" spans="1:63" x14ac:dyDescent="0.25">
      <c r="A7" s="38"/>
      <c r="B7" s="38"/>
      <c r="C7" s="38"/>
      <c r="D7" s="38"/>
      <c r="E7" s="38"/>
      <c r="F7" s="38"/>
      <c r="G7" s="38"/>
      <c r="H7" s="38"/>
      <c r="I7" s="20"/>
      <c r="J7" s="20"/>
      <c r="K7" s="38"/>
      <c r="L7" s="43"/>
      <c r="M7" s="44"/>
      <c r="N7" s="38"/>
      <c r="O7" s="38"/>
      <c r="P7" s="40"/>
      <c r="Q7" s="40"/>
      <c r="R7" s="38"/>
      <c r="S7" s="38"/>
      <c r="T7" s="38"/>
      <c r="U7" s="38"/>
      <c r="V7" s="45"/>
      <c r="W7" s="40"/>
      <c r="X7" s="38"/>
      <c r="Y7" s="41"/>
      <c r="Z7" s="38"/>
      <c r="AA7" s="38"/>
      <c r="AB7" s="38"/>
      <c r="AC7" s="38"/>
      <c r="AD7" s="38"/>
      <c r="AE7" s="38"/>
      <c r="AF7" s="38"/>
      <c r="AG7" s="38"/>
      <c r="AH7" s="38"/>
      <c r="AI7" s="38"/>
      <c r="AJ7" s="38"/>
      <c r="AK7" s="46"/>
      <c r="AL7" s="46"/>
      <c r="AM7" s="46"/>
      <c r="AN7" s="46"/>
      <c r="AO7" s="46"/>
      <c r="AP7" s="46"/>
      <c r="AQ7" s="46"/>
      <c r="AR7" s="38"/>
      <c r="AS7" s="38"/>
      <c r="AT7" s="38"/>
      <c r="AU7" s="38"/>
      <c r="AV7" s="38"/>
      <c r="AW7" s="38"/>
      <c r="AX7" s="38"/>
      <c r="AY7" s="38"/>
      <c r="AZ7" s="38"/>
      <c r="BA7" s="38"/>
      <c r="BB7" s="38"/>
      <c r="BC7" s="38"/>
      <c r="BD7" s="38"/>
      <c r="BE7" s="38"/>
      <c r="BF7" s="38"/>
      <c r="BG7" s="38"/>
      <c r="BH7" s="38"/>
      <c r="BI7" s="38"/>
      <c r="BJ7" s="38"/>
      <c r="BK7" s="38"/>
    </row>
    <row r="8" spans="1:63" ht="15.75" customHeight="1" x14ac:dyDescent="0.25">
      <c r="A8" s="418" t="s">
        <v>102</v>
      </c>
      <c r="B8" s="418" t="s">
        <v>103</v>
      </c>
      <c r="C8" s="418" t="s">
        <v>104</v>
      </c>
      <c r="D8" s="414" t="s">
        <v>105</v>
      </c>
      <c r="E8" s="338"/>
      <c r="F8" s="338"/>
      <c r="G8" s="338"/>
      <c r="H8" s="338"/>
      <c r="I8" s="338"/>
      <c r="J8" s="338"/>
      <c r="K8" s="338"/>
      <c r="L8" s="338"/>
      <c r="M8" s="338"/>
      <c r="N8" s="338"/>
      <c r="O8" s="339"/>
      <c r="P8" s="419" t="s">
        <v>106</v>
      </c>
      <c r="Q8" s="338"/>
      <c r="R8" s="338"/>
      <c r="S8" s="338"/>
      <c r="T8" s="338"/>
      <c r="U8" s="338"/>
      <c r="V8" s="338"/>
      <c r="W8" s="338"/>
      <c r="X8" s="338"/>
      <c r="Y8" s="339"/>
      <c r="Z8" s="420" t="s">
        <v>107</v>
      </c>
      <c r="AA8" s="421"/>
      <c r="AB8" s="421"/>
      <c r="AC8" s="421"/>
      <c r="AD8" s="421"/>
      <c r="AE8" s="421"/>
      <c r="AF8" s="421"/>
      <c r="AG8" s="338"/>
      <c r="AH8" s="338"/>
      <c r="AI8" s="338"/>
      <c r="AJ8" s="338"/>
      <c r="AK8" s="338"/>
      <c r="AL8" s="338"/>
      <c r="AM8" s="338"/>
      <c r="AN8" s="338"/>
      <c r="AO8" s="338"/>
      <c r="AP8" s="338"/>
      <c r="AQ8" s="338"/>
      <c r="AR8" s="338"/>
      <c r="AS8" s="338"/>
      <c r="AT8" s="346"/>
      <c r="AU8" s="422" t="s">
        <v>108</v>
      </c>
      <c r="AV8" s="423"/>
      <c r="AW8" s="423"/>
      <c r="AX8" s="423"/>
      <c r="AY8" s="423"/>
      <c r="AZ8" s="423"/>
      <c r="BA8" s="423"/>
      <c r="BB8" s="423"/>
      <c r="BC8" s="424"/>
      <c r="BD8" s="425" t="s">
        <v>109</v>
      </c>
      <c r="BE8" s="372"/>
      <c r="BF8" s="372"/>
      <c r="BG8" s="373"/>
      <c r="BH8" s="445" t="s">
        <v>767</v>
      </c>
      <c r="BI8" s="47"/>
      <c r="BJ8" s="47"/>
      <c r="BK8" s="47"/>
    </row>
    <row r="9" spans="1:63" ht="51" customHeight="1" x14ac:dyDescent="0.25">
      <c r="A9" s="342"/>
      <c r="B9" s="342"/>
      <c r="C9" s="342"/>
      <c r="D9" s="48"/>
      <c r="E9" s="49"/>
      <c r="F9" s="49"/>
      <c r="G9" s="49"/>
      <c r="H9" s="49"/>
      <c r="I9" s="49"/>
      <c r="J9" s="49"/>
      <c r="K9" s="49"/>
      <c r="L9" s="49"/>
      <c r="M9" s="49"/>
      <c r="N9" s="415" t="s">
        <v>110</v>
      </c>
      <c r="O9" s="339"/>
      <c r="P9" s="437" t="s">
        <v>111</v>
      </c>
      <c r="Q9" s="339"/>
      <c r="R9" s="437" t="s">
        <v>112</v>
      </c>
      <c r="S9" s="338"/>
      <c r="T9" s="338"/>
      <c r="U9" s="338"/>
      <c r="V9" s="338"/>
      <c r="W9" s="339"/>
      <c r="X9" s="50"/>
      <c r="Y9" s="51"/>
      <c r="Z9" s="438" t="s">
        <v>760</v>
      </c>
      <c r="AA9" s="439"/>
      <c r="AB9" s="439"/>
      <c r="AC9" s="439"/>
      <c r="AD9" s="439"/>
      <c r="AE9" s="439"/>
      <c r="AF9" s="439"/>
      <c r="AG9" s="338"/>
      <c r="AH9" s="338"/>
      <c r="AI9" s="346"/>
      <c r="AJ9" s="52"/>
      <c r="AK9" s="440"/>
      <c r="AL9" s="338"/>
      <c r="AM9" s="338"/>
      <c r="AN9" s="338"/>
      <c r="AO9" s="338"/>
      <c r="AP9" s="338"/>
      <c r="AQ9" s="338"/>
      <c r="AR9" s="338"/>
      <c r="AS9" s="338"/>
      <c r="AT9" s="339"/>
      <c r="AU9" s="442" t="s">
        <v>113</v>
      </c>
      <c r="AV9" s="338"/>
      <c r="AW9" s="339"/>
      <c r="AX9" s="442" t="s">
        <v>114</v>
      </c>
      <c r="AY9" s="338"/>
      <c r="AZ9" s="339"/>
      <c r="BA9" s="53"/>
      <c r="BB9" s="53"/>
      <c r="BC9" s="54"/>
      <c r="BD9" s="426"/>
      <c r="BE9" s="427"/>
      <c r="BF9" s="427"/>
      <c r="BG9" s="428"/>
      <c r="BH9" s="446"/>
      <c r="BI9" s="38"/>
      <c r="BJ9" s="38"/>
      <c r="BK9" s="38"/>
    </row>
    <row r="10" spans="1:63" ht="224.25" customHeight="1" thickBot="1" x14ac:dyDescent="0.3">
      <c r="A10" s="412"/>
      <c r="B10" s="412"/>
      <c r="C10" s="412"/>
      <c r="D10" s="404" t="s">
        <v>115</v>
      </c>
      <c r="E10" s="405"/>
      <c r="F10" s="406"/>
      <c r="G10" s="55" t="s">
        <v>116</v>
      </c>
      <c r="H10" s="56" t="s">
        <v>117</v>
      </c>
      <c r="I10" s="55" t="s">
        <v>118</v>
      </c>
      <c r="J10" s="57" t="s">
        <v>119</v>
      </c>
      <c r="K10" s="55" t="s">
        <v>120</v>
      </c>
      <c r="L10" s="56" t="s">
        <v>121</v>
      </c>
      <c r="M10" s="56" t="s">
        <v>122</v>
      </c>
      <c r="N10" s="55" t="s">
        <v>123</v>
      </c>
      <c r="O10" s="55" t="s">
        <v>124</v>
      </c>
      <c r="P10" s="407" t="s">
        <v>125</v>
      </c>
      <c r="Q10" s="406"/>
      <c r="R10" s="407" t="s">
        <v>126</v>
      </c>
      <c r="S10" s="406"/>
      <c r="T10" s="407" t="s">
        <v>38</v>
      </c>
      <c r="U10" s="406"/>
      <c r="V10" s="407" t="s">
        <v>127</v>
      </c>
      <c r="W10" s="406"/>
      <c r="X10" s="58"/>
      <c r="Y10" s="58" t="s">
        <v>128</v>
      </c>
      <c r="Z10" s="59" t="s">
        <v>129</v>
      </c>
      <c r="AA10" s="309" t="s">
        <v>761</v>
      </c>
      <c r="AB10" s="309" t="s">
        <v>762</v>
      </c>
      <c r="AC10" s="309" t="s">
        <v>763</v>
      </c>
      <c r="AD10" s="309" t="s">
        <v>764</v>
      </c>
      <c r="AE10" s="309" t="s">
        <v>765</v>
      </c>
      <c r="AF10" s="309" t="s">
        <v>140</v>
      </c>
      <c r="AG10" s="306" t="s">
        <v>766</v>
      </c>
      <c r="AH10" s="60" t="s">
        <v>130</v>
      </c>
      <c r="AI10" s="59" t="s">
        <v>131</v>
      </c>
      <c r="AJ10" s="60" t="s">
        <v>132</v>
      </c>
      <c r="AK10" s="441" t="s">
        <v>133</v>
      </c>
      <c r="AL10" s="406"/>
      <c r="AM10" s="416" t="s">
        <v>134</v>
      </c>
      <c r="AN10" s="406"/>
      <c r="AO10" s="60" t="s">
        <v>135</v>
      </c>
      <c r="AP10" s="59" t="s">
        <v>136</v>
      </c>
      <c r="AQ10" s="59" t="s">
        <v>137</v>
      </c>
      <c r="AR10" s="60" t="s">
        <v>138</v>
      </c>
      <c r="AS10" s="60" t="s">
        <v>139</v>
      </c>
      <c r="AT10" s="60" t="s">
        <v>140</v>
      </c>
      <c r="AU10" s="58" t="s">
        <v>141</v>
      </c>
      <c r="AV10" s="417" t="s">
        <v>142</v>
      </c>
      <c r="AW10" s="406"/>
      <c r="AX10" s="58" t="s">
        <v>143</v>
      </c>
      <c r="AY10" s="417" t="s">
        <v>144</v>
      </c>
      <c r="AZ10" s="406"/>
      <c r="BA10" s="58" t="s">
        <v>145</v>
      </c>
      <c r="BB10" s="61" t="s">
        <v>146</v>
      </c>
      <c r="BC10" s="61" t="s">
        <v>147</v>
      </c>
      <c r="BD10" s="56" t="s">
        <v>148</v>
      </c>
      <c r="BE10" s="56" t="s">
        <v>149</v>
      </c>
      <c r="BF10" s="56" t="s">
        <v>150</v>
      </c>
      <c r="BG10" s="56" t="s">
        <v>151</v>
      </c>
      <c r="BH10" s="446"/>
      <c r="BI10" s="38"/>
      <c r="BJ10" s="38"/>
      <c r="BK10" s="38"/>
    </row>
    <row r="11" spans="1:63" ht="76.5" customHeight="1" x14ac:dyDescent="0.25">
      <c r="A11" s="408"/>
      <c r="B11" s="409" t="s">
        <v>152</v>
      </c>
      <c r="C11" s="410" t="s">
        <v>153</v>
      </c>
      <c r="D11" s="400" t="s">
        <v>154</v>
      </c>
      <c r="E11" s="399" t="s">
        <v>155</v>
      </c>
      <c r="F11" s="403">
        <v>1</v>
      </c>
      <c r="G11" s="397" t="s">
        <v>156</v>
      </c>
      <c r="H11" s="396"/>
      <c r="I11" s="396" t="s">
        <v>157</v>
      </c>
      <c r="J11" s="396" t="s">
        <v>158</v>
      </c>
      <c r="K11" s="396" t="str">
        <f>CONCATENATE(" *",'Identificación RG-RF-RLA-FT'!C16," *",'Identificación RG-RF-RLA-FT'!E16," *",'Identificación RG-RF-RLA-FT'!G16)</f>
        <v xml:space="preserve"> *Ausencia o bajo seguimiento en las actividades programadas para el cumplimiento de los planes y proyectos TIC *Cambios en la estrategia y/o politicas institucionales que afecten los cronogramas de los planes y  proyectos TIC *Ausencia de recursos suficientes para la ejecución de los planes y proyectos TIC</v>
      </c>
      <c r="L11" s="397"/>
      <c r="M11" s="397"/>
      <c r="N11" s="397" t="s">
        <v>159</v>
      </c>
      <c r="O11" s="398">
        <v>0.9</v>
      </c>
      <c r="P11" s="396" t="s">
        <v>160</v>
      </c>
      <c r="Q11" s="394">
        <f>IF(P11="Muy Alta",100%,IF(P11="Alta",80%,IF(P11="Media",60%,IF(P11="Baja",40%,IF(P11="Muy Baja",20%,"")))))</f>
        <v>0.6</v>
      </c>
      <c r="R11" s="396" t="s">
        <v>161</v>
      </c>
      <c r="S11" s="460">
        <f>IF(R11="Catastrófico",100%,IF(R11="Mayor",80%,IF(R11="Moderado",60%,IF(R11="Menor",40%,IF(R11="Leve",20%,"")))))</f>
        <v>0.2</v>
      </c>
      <c r="T11" s="463" t="s">
        <v>162</v>
      </c>
      <c r="U11" s="394">
        <f>IF(T11="Catastrófico",100%,IF(T11="Mayor",80%,IF(T11="Moderado",60%,IF(T11="Menor",40%,IF(T11="Leve",20%,"")))))</f>
        <v>0.4</v>
      </c>
      <c r="V11" s="396" t="str">
        <f>IF(W11=100%,"Catastrófico",IF(W11=80%,"Mayor",IF(W11=60%,"Moderado",IF(W11=40%,"Menor",IF(W11=20%,"Leve","")))))</f>
        <v>Menor</v>
      </c>
      <c r="W11" s="394">
        <f>IF(AND(S11="",U11=""),"",MAX(S11,U11))</f>
        <v>0.4</v>
      </c>
      <c r="X11" s="394" t="str">
        <f>CONCATENATE(P11,V11)</f>
        <v>MediaMenor</v>
      </c>
      <c r="Y11" s="396" t="str">
        <f>IF(X11="Muy AltaLeve","Alto",IF(X11="Muy AltaMenor","Alto",IF(X11="Muy AltaModerado","Alto",IF(X11="Muy AltaMayor","Alto",IF(X11="Muy AltaCatastrófico","Extremo",IF(X11="AltaLeve","Moderado",IF(X11="AltaMenor","Moderado",IF(X11="AltaModerado","Alto",IF(X11="AltaMayor","Alto",IF(X11="AltaCatastrófico","Extremo",IF(X11="MediaLeve","Moderado",IF(X11="MediaMenor","Moderado",IF(X11="MediaModerado","Moderado",IF(X11="MediaMayor","Alto",IF(X11="MediaCatastrófico","Extremo",IF(X11="BajaLeve","Bajo",IF(X11="BajaMenor","Moderado",IF(X11="BajaModerado","Moderado",IF(X11="BajaMayor","Alto",IF(X11="BajaCatastrófico","Extremo",IF(X11="Muy BajaLeve","Bajo",IF(X11="Muy BajaMenor","Bajo",IF(X11="Muy BajaModerado","Moderado",IF(X11="Muy BajaMayor","Alto",IF(X11="Muy BajaCatastrófico","Extremo","")))))))))))))))))))))))))</f>
        <v>Moderado</v>
      </c>
      <c r="Z11" s="310">
        <v>1</v>
      </c>
      <c r="AA11" s="311" t="s">
        <v>769</v>
      </c>
      <c r="AB11" s="312" t="s">
        <v>770</v>
      </c>
      <c r="AC11" s="312" t="s">
        <v>771</v>
      </c>
      <c r="AD11" s="312" t="s">
        <v>772</v>
      </c>
      <c r="AE11" s="312" t="s">
        <v>773</v>
      </c>
      <c r="AF11" s="312" t="s">
        <v>774</v>
      </c>
      <c r="AG11" s="313" t="s">
        <v>163</v>
      </c>
      <c r="AH11" s="64" t="s">
        <v>164</v>
      </c>
      <c r="AI11" s="65" t="s">
        <v>165</v>
      </c>
      <c r="AJ11" s="64" t="str">
        <f t="shared" ref="AJ11:AJ18" si="0">IF(OR(AK11="Preventivo",AK11="Detectivo"),"Probabilidad",IF(AK11="Correctivo","Impacto",""))</f>
        <v>Impacto</v>
      </c>
      <c r="AK11" s="64" t="s">
        <v>166</v>
      </c>
      <c r="AL11" s="66">
        <f t="shared" ref="AL11:AL18" si="1">IF(AK11="","",IF(AK11="Preventivo",25%,IF(AK11="Detectivo",15%,IF(AK11="Correctivo",10%))))</f>
        <v>0.1</v>
      </c>
      <c r="AM11" s="64" t="s">
        <v>167</v>
      </c>
      <c r="AN11" s="66">
        <f t="shared" ref="AN11:AN18" si="2">IF(AM11="Automático",25%,IF(AM11="Manual",15%,""))</f>
        <v>0.15</v>
      </c>
      <c r="AO11" s="67">
        <f t="shared" ref="AO11:AO18" si="3">IF(OR(AL11="",AN11=""),"",AL11+AN11)</f>
        <v>0.25</v>
      </c>
      <c r="AP11" s="68">
        <f t="shared" ref="AP11:AP18" si="4">IFERROR(IF(AJ11="Probabilidad",(Q11-(+Q11*AO11)),IF(AJ11="Impacto",Q11,"")),"")</f>
        <v>0.6</v>
      </c>
      <c r="AQ11" s="68">
        <f t="shared" ref="AQ11:AQ18" si="5">IFERROR(IF(AJ11="Impacto",(W11-(W11*AO11)),IF(AJ11="Probabilidad",W11,"")),"")</f>
        <v>0.30000000000000004</v>
      </c>
      <c r="AR11" s="69" t="s">
        <v>168</v>
      </c>
      <c r="AS11" s="64" t="s">
        <v>169</v>
      </c>
      <c r="AT11" s="64" t="s">
        <v>170</v>
      </c>
      <c r="AU11" s="452">
        <f>Q11</f>
        <v>0.6</v>
      </c>
      <c r="AV11" s="452">
        <f>IF(AP11="","",MIN(AP11:AP16))</f>
        <v>0</v>
      </c>
      <c r="AW11" s="396" t="str">
        <f>IFERROR(IF(AV11="","",IF(AV11&lt;=0.2,"Muy Baja",IF(AV11&lt;=0.4,"Baja",IF(AV11&lt;=0.6,"Media",IF(AV11&lt;=0.8,"Alta","Muy Alta"))))),"")</f>
        <v>Muy Baja</v>
      </c>
      <c r="AX11" s="452">
        <f>W11</f>
        <v>0.4</v>
      </c>
      <c r="AY11" s="452">
        <f>IF(AQ11="","",MIN(AQ11:AQ16))</f>
        <v>0</v>
      </c>
      <c r="AZ11" s="396" t="str">
        <f>IFERROR(IF(AY11="","",IF(AY11&lt;=0.2,"Leve",IF(AY11&lt;=0.4,"Menor",IF(AY11&lt;=0.6,"Moderado",IF(AY11&lt;=0.8,"Mayor","Catastrófico"))))),"")</f>
        <v>Leve</v>
      </c>
      <c r="BA11" s="396" t="str">
        <f>Y11</f>
        <v>Moderado</v>
      </c>
      <c r="BB11" s="396" t="str">
        <f>IFERROR(IF(OR(AND(AW11="Muy Baja",AZ11="Leve"),AND(AW11="Muy Baja",AZ11="Menor"),AND(AW11="Baja",AZ11="Leve")),"Bajo",IF(OR(AND(AW11="Muy baja",AZ11="Moderado"),AND(AW11="Baja",AZ11="Menor"),AND(AW11="Baja",AZ11="Moderado"),AND(AW11="Media",AZ11="Leve"),AND(AW11="Media",AZ11="Menor"),AND(AW11="Media",AZ11="Moderado"),AND(AW11="Alta",AZ11="Leve"),AND(AW11="Alta",AZ11="Menor")),"Moderado",IF(OR(AND(AW11="Muy Baja",AZ11="Mayor"),AND(AW11="Baja",AZ11="Mayor"),AND(AW11="Media",AZ11="Mayor"),AND(AW11="Alta",AZ11="Moderado"),AND(AW11="Alta",AZ11="Mayor"),AND(AW11="Muy Alta",AZ11="Leve"),AND(AW11="Muy Alta",AZ11="Menor"),AND(AW11="Muy Alta",AZ11="Moderado"),AND(AW11="Muy Alta",AZ11="Mayor")),"Alto",IF(OR(AND(AW11="Muy Baja",AZ11="Catastrófico"),AND(AW11="Baja",AZ11="Catastrófico"),AND(AW11="Media",AZ11="Catastrófico"),AND(AW11="Alta",AZ11="Catastrófico"),AND(AW11="Muy Alta",AZ11="Catastrófico")),"Extremo","")))),"")</f>
        <v>Bajo</v>
      </c>
      <c r="BC11" s="396" t="s">
        <v>171</v>
      </c>
      <c r="BD11" s="397"/>
      <c r="BE11" s="397"/>
      <c r="BF11" s="397"/>
      <c r="BG11" s="451"/>
      <c r="BH11" s="478" t="s">
        <v>793</v>
      </c>
      <c r="BI11" s="70"/>
      <c r="BJ11" s="70"/>
      <c r="BK11" s="70"/>
    </row>
    <row r="12" spans="1:63" ht="69.75" customHeight="1" x14ac:dyDescent="0.25">
      <c r="A12" s="342"/>
      <c r="B12" s="342"/>
      <c r="C12" s="342"/>
      <c r="D12" s="401"/>
      <c r="E12" s="342"/>
      <c r="F12" s="342"/>
      <c r="G12" s="342"/>
      <c r="H12" s="342"/>
      <c r="I12" s="342"/>
      <c r="J12" s="342"/>
      <c r="K12" s="342"/>
      <c r="L12" s="342"/>
      <c r="M12" s="342"/>
      <c r="N12" s="342"/>
      <c r="O12" s="342"/>
      <c r="P12" s="342"/>
      <c r="Q12" s="342"/>
      <c r="R12" s="342"/>
      <c r="S12" s="461"/>
      <c r="T12" s="458"/>
      <c r="U12" s="342"/>
      <c r="V12" s="342"/>
      <c r="W12" s="342"/>
      <c r="X12" s="342"/>
      <c r="Y12" s="342"/>
      <c r="Z12" s="314">
        <v>2</v>
      </c>
      <c r="AA12" s="315" t="s">
        <v>775</v>
      </c>
      <c r="AB12" s="316" t="s">
        <v>770</v>
      </c>
      <c r="AC12" s="316" t="s">
        <v>776</v>
      </c>
      <c r="AD12" s="316" t="s">
        <v>777</v>
      </c>
      <c r="AE12" s="316" t="s">
        <v>778</v>
      </c>
      <c r="AF12" s="316" t="s">
        <v>173</v>
      </c>
      <c r="AG12" s="317" t="s">
        <v>172</v>
      </c>
      <c r="AH12" s="73" t="s">
        <v>164</v>
      </c>
      <c r="AI12" s="6" t="s">
        <v>173</v>
      </c>
      <c r="AJ12" s="73" t="str">
        <f t="shared" si="0"/>
        <v>Probabilidad</v>
      </c>
      <c r="AK12" s="73" t="s">
        <v>174</v>
      </c>
      <c r="AL12" s="74">
        <f t="shared" si="1"/>
        <v>0.15</v>
      </c>
      <c r="AM12" s="73" t="s">
        <v>167</v>
      </c>
      <c r="AN12" s="74">
        <f t="shared" si="2"/>
        <v>0.15</v>
      </c>
      <c r="AO12" s="75">
        <f t="shared" si="3"/>
        <v>0.3</v>
      </c>
      <c r="AP12" s="76">
        <f t="shared" si="4"/>
        <v>0</v>
      </c>
      <c r="AQ12" s="76">
        <f t="shared" si="5"/>
        <v>0</v>
      </c>
      <c r="AR12" s="77" t="s">
        <v>168</v>
      </c>
      <c r="AS12" s="73" t="s">
        <v>169</v>
      </c>
      <c r="AT12" s="73" t="s">
        <v>170</v>
      </c>
      <c r="AU12" s="342"/>
      <c r="AV12" s="342"/>
      <c r="AW12" s="342"/>
      <c r="AX12" s="342"/>
      <c r="AY12" s="342"/>
      <c r="AZ12" s="342"/>
      <c r="BA12" s="342"/>
      <c r="BB12" s="342"/>
      <c r="BC12" s="342"/>
      <c r="BD12" s="342"/>
      <c r="BE12" s="342"/>
      <c r="BF12" s="342"/>
      <c r="BG12" s="432"/>
      <c r="BH12" s="343"/>
      <c r="BI12" s="17"/>
      <c r="BJ12" s="17"/>
      <c r="BK12" s="17"/>
    </row>
    <row r="13" spans="1:63" x14ac:dyDescent="0.25">
      <c r="A13" s="342"/>
      <c r="B13" s="342"/>
      <c r="C13" s="342"/>
      <c r="D13" s="401"/>
      <c r="E13" s="342"/>
      <c r="F13" s="342"/>
      <c r="G13" s="342"/>
      <c r="H13" s="342"/>
      <c r="I13" s="342"/>
      <c r="J13" s="342"/>
      <c r="K13" s="342"/>
      <c r="L13" s="342"/>
      <c r="M13" s="342"/>
      <c r="N13" s="342"/>
      <c r="O13" s="342"/>
      <c r="P13" s="342"/>
      <c r="Q13" s="342"/>
      <c r="R13" s="342"/>
      <c r="S13" s="461"/>
      <c r="T13" s="458"/>
      <c r="U13" s="342"/>
      <c r="V13" s="342"/>
      <c r="W13" s="342"/>
      <c r="X13" s="342"/>
      <c r="Y13" s="342"/>
      <c r="Z13" s="71"/>
      <c r="AA13" s="71"/>
      <c r="AB13" s="71"/>
      <c r="AC13" s="71"/>
      <c r="AD13" s="71"/>
      <c r="AE13" s="71"/>
      <c r="AF13" s="71"/>
      <c r="AG13" s="72"/>
      <c r="AH13" s="73"/>
      <c r="AI13" s="6"/>
      <c r="AJ13" s="73" t="str">
        <f t="shared" si="0"/>
        <v/>
      </c>
      <c r="AK13" s="73"/>
      <c r="AL13" s="74" t="str">
        <f t="shared" si="1"/>
        <v/>
      </c>
      <c r="AM13" s="73"/>
      <c r="AN13" s="74" t="str">
        <f t="shared" si="2"/>
        <v/>
      </c>
      <c r="AO13" s="75" t="str">
        <f t="shared" si="3"/>
        <v/>
      </c>
      <c r="AP13" s="76" t="str">
        <f t="shared" si="4"/>
        <v/>
      </c>
      <c r="AQ13" s="76" t="str">
        <f t="shared" si="5"/>
        <v/>
      </c>
      <c r="AR13" s="77"/>
      <c r="AS13" s="73"/>
      <c r="AT13" s="73"/>
      <c r="AU13" s="342"/>
      <c r="AV13" s="342"/>
      <c r="AW13" s="342"/>
      <c r="AX13" s="342"/>
      <c r="AY13" s="342"/>
      <c r="AZ13" s="342"/>
      <c r="BA13" s="342"/>
      <c r="BB13" s="342"/>
      <c r="BC13" s="342"/>
      <c r="BD13" s="342"/>
      <c r="BE13" s="342"/>
      <c r="BF13" s="342"/>
      <c r="BG13" s="432"/>
      <c r="BH13" s="343"/>
      <c r="BI13" s="17"/>
      <c r="BJ13" s="17"/>
      <c r="BK13" s="17"/>
    </row>
    <row r="14" spans="1:63" ht="18.75" customHeight="1" x14ac:dyDescent="0.25">
      <c r="A14" s="342"/>
      <c r="B14" s="342"/>
      <c r="C14" s="342"/>
      <c r="D14" s="401"/>
      <c r="E14" s="342"/>
      <c r="F14" s="342"/>
      <c r="G14" s="342"/>
      <c r="H14" s="342"/>
      <c r="I14" s="342"/>
      <c r="J14" s="342"/>
      <c r="K14" s="342"/>
      <c r="L14" s="342"/>
      <c r="M14" s="342"/>
      <c r="N14" s="342"/>
      <c r="O14" s="342"/>
      <c r="P14" s="342"/>
      <c r="Q14" s="342"/>
      <c r="R14" s="342"/>
      <c r="S14" s="461"/>
      <c r="T14" s="458"/>
      <c r="U14" s="342"/>
      <c r="V14" s="342"/>
      <c r="W14" s="342"/>
      <c r="X14" s="342"/>
      <c r="Y14" s="342"/>
      <c r="Z14" s="71"/>
      <c r="AA14" s="71"/>
      <c r="AB14" s="71"/>
      <c r="AC14" s="71"/>
      <c r="AD14" s="71"/>
      <c r="AE14" s="71"/>
      <c r="AF14" s="71"/>
      <c r="AG14" s="72"/>
      <c r="AH14" s="73"/>
      <c r="AI14" s="6"/>
      <c r="AJ14" s="73" t="str">
        <f t="shared" si="0"/>
        <v/>
      </c>
      <c r="AK14" s="73"/>
      <c r="AL14" s="74" t="str">
        <f t="shared" si="1"/>
        <v/>
      </c>
      <c r="AM14" s="73"/>
      <c r="AN14" s="74" t="str">
        <f t="shared" si="2"/>
        <v/>
      </c>
      <c r="AO14" s="75" t="str">
        <f t="shared" si="3"/>
        <v/>
      </c>
      <c r="AP14" s="76" t="str">
        <f t="shared" si="4"/>
        <v/>
      </c>
      <c r="AQ14" s="76" t="str">
        <f t="shared" si="5"/>
        <v/>
      </c>
      <c r="AR14" s="77"/>
      <c r="AS14" s="73"/>
      <c r="AT14" s="73"/>
      <c r="AU14" s="342"/>
      <c r="AV14" s="342"/>
      <c r="AW14" s="342"/>
      <c r="AX14" s="342"/>
      <c r="AY14" s="342"/>
      <c r="AZ14" s="342"/>
      <c r="BA14" s="342"/>
      <c r="BB14" s="342"/>
      <c r="BC14" s="342"/>
      <c r="BD14" s="342"/>
      <c r="BE14" s="342"/>
      <c r="BF14" s="342"/>
      <c r="BG14" s="432"/>
      <c r="BH14" s="343"/>
      <c r="BI14" s="17"/>
      <c r="BJ14" s="17"/>
      <c r="BK14" s="17"/>
    </row>
    <row r="15" spans="1:63" ht="18.75" customHeight="1" x14ac:dyDescent="0.25">
      <c r="A15" s="342"/>
      <c r="B15" s="342"/>
      <c r="C15" s="342"/>
      <c r="D15" s="401"/>
      <c r="E15" s="342"/>
      <c r="F15" s="342"/>
      <c r="G15" s="342"/>
      <c r="H15" s="342"/>
      <c r="I15" s="342"/>
      <c r="J15" s="342"/>
      <c r="K15" s="342"/>
      <c r="L15" s="342"/>
      <c r="M15" s="342"/>
      <c r="N15" s="342"/>
      <c r="O15" s="342"/>
      <c r="P15" s="342"/>
      <c r="Q15" s="342"/>
      <c r="R15" s="342"/>
      <c r="S15" s="461"/>
      <c r="T15" s="458"/>
      <c r="U15" s="342"/>
      <c r="V15" s="342"/>
      <c r="W15" s="342"/>
      <c r="X15" s="342"/>
      <c r="Y15" s="342"/>
      <c r="Z15" s="71"/>
      <c r="AA15" s="71"/>
      <c r="AB15" s="71"/>
      <c r="AC15" s="71"/>
      <c r="AD15" s="71"/>
      <c r="AE15" s="71"/>
      <c r="AF15" s="71"/>
      <c r="AG15" s="78"/>
      <c r="AH15" s="73"/>
      <c r="AI15" s="6"/>
      <c r="AJ15" s="73" t="str">
        <f t="shared" si="0"/>
        <v/>
      </c>
      <c r="AK15" s="73"/>
      <c r="AL15" s="74" t="str">
        <f t="shared" si="1"/>
        <v/>
      </c>
      <c r="AM15" s="73"/>
      <c r="AN15" s="74" t="str">
        <f t="shared" si="2"/>
        <v/>
      </c>
      <c r="AO15" s="75" t="str">
        <f t="shared" si="3"/>
        <v/>
      </c>
      <c r="AP15" s="76" t="str">
        <f t="shared" si="4"/>
        <v/>
      </c>
      <c r="AQ15" s="76" t="str">
        <f t="shared" si="5"/>
        <v/>
      </c>
      <c r="AR15" s="77"/>
      <c r="AS15" s="73"/>
      <c r="AT15" s="73"/>
      <c r="AU15" s="342"/>
      <c r="AV15" s="342"/>
      <c r="AW15" s="342"/>
      <c r="AX15" s="342"/>
      <c r="AY15" s="342"/>
      <c r="AZ15" s="342"/>
      <c r="BA15" s="342"/>
      <c r="BB15" s="342"/>
      <c r="BC15" s="342"/>
      <c r="BD15" s="342"/>
      <c r="BE15" s="342"/>
      <c r="BF15" s="342"/>
      <c r="BG15" s="432"/>
      <c r="BH15" s="343"/>
      <c r="BI15" s="17"/>
      <c r="BJ15" s="17"/>
      <c r="BK15" s="17"/>
    </row>
    <row r="16" spans="1:63" ht="18.75" customHeight="1" thickBot="1" x14ac:dyDescent="0.3">
      <c r="A16" s="342"/>
      <c r="B16" s="342"/>
      <c r="C16" s="342"/>
      <c r="D16" s="411"/>
      <c r="E16" s="412"/>
      <c r="F16" s="342"/>
      <c r="G16" s="342"/>
      <c r="H16" s="412"/>
      <c r="I16" s="412"/>
      <c r="J16" s="412"/>
      <c r="K16" s="412"/>
      <c r="L16" s="342"/>
      <c r="M16" s="342"/>
      <c r="N16" s="342"/>
      <c r="O16" s="342"/>
      <c r="P16" s="412"/>
      <c r="Q16" s="412"/>
      <c r="R16" s="412"/>
      <c r="S16" s="462"/>
      <c r="T16" s="464"/>
      <c r="U16" s="412"/>
      <c r="V16" s="412"/>
      <c r="W16" s="412"/>
      <c r="X16" s="412"/>
      <c r="Y16" s="412"/>
      <c r="Z16" s="79"/>
      <c r="AA16" s="307"/>
      <c r="AB16" s="307"/>
      <c r="AC16" s="307"/>
      <c r="AD16" s="307"/>
      <c r="AE16" s="307"/>
      <c r="AF16" s="307"/>
      <c r="AG16" s="80"/>
      <c r="AH16" s="81"/>
      <c r="AI16" s="80"/>
      <c r="AJ16" s="82" t="str">
        <f t="shared" si="0"/>
        <v/>
      </c>
      <c r="AK16" s="82"/>
      <c r="AL16" s="83" t="str">
        <f t="shared" si="1"/>
        <v/>
      </c>
      <c r="AM16" s="82"/>
      <c r="AN16" s="83" t="str">
        <f t="shared" si="2"/>
        <v/>
      </c>
      <c r="AO16" s="84" t="str">
        <f t="shared" si="3"/>
        <v/>
      </c>
      <c r="AP16" s="85" t="str">
        <f t="shared" si="4"/>
        <v/>
      </c>
      <c r="AQ16" s="85" t="str">
        <f t="shared" si="5"/>
        <v/>
      </c>
      <c r="AR16" s="81"/>
      <c r="AS16" s="81"/>
      <c r="AT16" s="81"/>
      <c r="AU16" s="412"/>
      <c r="AV16" s="412"/>
      <c r="AW16" s="412"/>
      <c r="AX16" s="412"/>
      <c r="AY16" s="412"/>
      <c r="AZ16" s="412"/>
      <c r="BA16" s="412"/>
      <c r="BB16" s="412"/>
      <c r="BC16" s="412"/>
      <c r="BD16" s="342"/>
      <c r="BE16" s="342"/>
      <c r="BF16" s="342"/>
      <c r="BG16" s="432"/>
      <c r="BH16" s="479"/>
      <c r="BI16" s="17"/>
      <c r="BJ16" s="17"/>
      <c r="BK16" s="17"/>
    </row>
    <row r="17" spans="1:63" ht="72.75" customHeight="1" x14ac:dyDescent="0.25">
      <c r="A17" s="342"/>
      <c r="B17" s="342"/>
      <c r="C17" s="342"/>
      <c r="D17" s="457" t="s">
        <v>175</v>
      </c>
      <c r="E17" s="399" t="s">
        <v>155</v>
      </c>
      <c r="F17" s="403">
        <v>1</v>
      </c>
      <c r="G17" s="397" t="s">
        <v>176</v>
      </c>
      <c r="H17" s="396"/>
      <c r="I17" s="399" t="s">
        <v>177</v>
      </c>
      <c r="J17" s="396" t="s">
        <v>158</v>
      </c>
      <c r="K17" s="396" t="str">
        <f>CONCATENATE(" *",'Identificación RG-RF-RLA-FT'!C22," *",'Identificación RG-RF-RLA-FT'!E22," *",'Identificación RG-RF-RLA-FT'!G22)</f>
        <v xml:space="preserve"> * * *</v>
      </c>
      <c r="L17" s="397"/>
      <c r="M17" s="397"/>
      <c r="N17" s="397" t="s">
        <v>178</v>
      </c>
      <c r="O17" s="398" t="s">
        <v>178</v>
      </c>
      <c r="P17" s="396" t="s">
        <v>179</v>
      </c>
      <c r="Q17" s="394">
        <f>IF(P17="Muy Alta",100%,IF(P17="Alta",80%,IF(P17="Media",60%,IF(P17="Baja",40%,IF(P17="Muy Baja",20%,"")))))</f>
        <v>0.4</v>
      </c>
      <c r="R17" s="396" t="s">
        <v>180</v>
      </c>
      <c r="S17" s="394">
        <f>IF(R17="Catastrófico",100%,IF(R17="Mayor",80%,IF(R17="Moderado",60%,IF(R17="Menor",40%,IF(R17="Leve",20%,"")))))</f>
        <v>0.6</v>
      </c>
      <c r="T17" s="396" t="s">
        <v>180</v>
      </c>
      <c r="U17" s="394">
        <f>IF(T17="Catastrófico",100%,IF(T17="Mayor",80%,IF(T17="Moderado",60%,IF(T17="Menor",40%,IF(T17="Leve",20%,"")))))</f>
        <v>0.6</v>
      </c>
      <c r="V17" s="396" t="str">
        <f>IF(W17=100%,"Catastrófico",IF(W17=80%,"Mayor",IF(W17=60%,"Moderado",IF(W17=40%,"Menor",IF(W17=20%,"Leve","")))))</f>
        <v>Moderado</v>
      </c>
      <c r="W17" s="394">
        <f>IF(AND(S17="",U17=""),"",MAX(S17,U17))</f>
        <v>0.6</v>
      </c>
      <c r="X17" s="394" t="str">
        <f>CONCATENATE(P17,V17)</f>
        <v>BajaModerado</v>
      </c>
      <c r="Y17" s="396" t="str">
        <f>IF(X17="Muy AltaLeve","Alto",IF(X17="Muy AltaMenor","Alto",IF(X17="Muy AltaModerado","Alto",IF(X17="Muy AltaMayor","Alto",IF(X17="Muy AltaCatastrófico","Extremo",IF(X17="AltaLeve","Moderado",IF(X17="AltaMenor","Moderado",IF(X17="AltaModerado","Alto",IF(X17="AltaMayor","Alto",IF(X17="AltaCatastrófico","Extremo",IF(X17="MediaLeve","Moderado",IF(X17="MediaMenor","Moderado",IF(X17="MediaModerado","Moderado",IF(X17="MediaMayor","Alto",IF(X17="MediaCatastrófico","Extremo",IF(X17="BajaLeve","Bajo",IF(X17="BajaMenor","Moderado",IF(X17="BajaModerado","Moderado",IF(X17="BajaMayor","Alto",IF(X17="BajaCatastrófico","Extremo",IF(X17="Muy BajaLeve","Bajo",IF(X17="Muy BajaMenor","Bajo",IF(X17="Muy BajaModerado","Moderado",IF(X17="Muy BajaMayor","Alto",IF(X17="Muy BajaCatastrófico","Extremo","")))))))))))))))))))))))))</f>
        <v>Moderado</v>
      </c>
      <c r="Z17" s="310">
        <v>1</v>
      </c>
      <c r="AA17" s="318" t="s">
        <v>779</v>
      </c>
      <c r="AB17" s="319" t="s">
        <v>780</v>
      </c>
      <c r="AC17" s="319" t="s">
        <v>781</v>
      </c>
      <c r="AD17" s="319" t="s">
        <v>782</v>
      </c>
      <c r="AE17" s="319" t="s">
        <v>783</v>
      </c>
      <c r="AF17" s="319" t="s">
        <v>182</v>
      </c>
      <c r="AG17" s="320" t="s">
        <v>181</v>
      </c>
      <c r="AH17" s="64" t="s">
        <v>164</v>
      </c>
      <c r="AI17" s="86" t="s">
        <v>182</v>
      </c>
      <c r="AJ17" s="64" t="str">
        <f t="shared" si="0"/>
        <v>Probabilidad</v>
      </c>
      <c r="AK17" s="64" t="s">
        <v>174</v>
      </c>
      <c r="AL17" s="66">
        <f t="shared" si="1"/>
        <v>0.15</v>
      </c>
      <c r="AM17" s="64" t="s">
        <v>167</v>
      </c>
      <c r="AN17" s="66">
        <f t="shared" si="2"/>
        <v>0.15</v>
      </c>
      <c r="AO17" s="67">
        <f t="shared" si="3"/>
        <v>0.3</v>
      </c>
      <c r="AP17" s="68">
        <f t="shared" si="4"/>
        <v>0.28000000000000003</v>
      </c>
      <c r="AQ17" s="68">
        <f t="shared" si="5"/>
        <v>0.6</v>
      </c>
      <c r="AR17" s="64" t="s">
        <v>168</v>
      </c>
      <c r="AS17" s="69" t="s">
        <v>169</v>
      </c>
      <c r="AT17" s="64" t="s">
        <v>170</v>
      </c>
      <c r="AU17" s="452">
        <f>Q17</f>
        <v>0.4</v>
      </c>
      <c r="AV17" s="452">
        <f>IF(AP17="","",MIN(AP17:AP22))</f>
        <v>0</v>
      </c>
      <c r="AW17" s="396" t="str">
        <f>IFERROR(IF(AV17="","",IF(AV17&lt;=0.2,"Muy Baja",IF(AV17&lt;=0.4,"Baja",IF(AV17&lt;=0.6,"Media",IF(AV17&lt;=0.8,"Alta","Muy Alta"))))),"")</f>
        <v>Muy Baja</v>
      </c>
      <c r="AX17" s="452">
        <f>W17</f>
        <v>0.6</v>
      </c>
      <c r="AY17" s="452">
        <f>IF(AQ17="","",MIN(AQ17:AQ22))</f>
        <v>0</v>
      </c>
      <c r="AZ17" s="396" t="str">
        <f>IFERROR(IF(AY17="","",IF(AY17&lt;=0.2,"Leve",IF(AY17&lt;=0.4,"Menor",IF(AY17&lt;=0.6,"Moderado",IF(AY17&lt;=0.8,"Mayor","Catastrófico"))))),"")</f>
        <v>Leve</v>
      </c>
      <c r="BA17" s="396" t="str">
        <f>Y17</f>
        <v>Moderado</v>
      </c>
      <c r="BB17" s="396" t="str">
        <f>IFERROR(IF(OR(AND(AW17="Muy Baja",AZ17="Leve"),AND(AW17="Muy Baja",AZ17="Menor"),AND(AW17="Baja",AZ17="Leve")),"Bajo",IF(OR(AND(AW17="Muy baja",AZ17="Moderado"),AND(AW17="Baja",AZ17="Menor"),AND(AW17="Baja",AZ17="Moderado"),AND(AW17="Media",AZ17="Leve"),AND(AW17="Media",AZ17="Menor"),AND(AW17="Media",AZ17="Moderado"),AND(AW17="Alta",AZ17="Leve"),AND(AW17="Alta",AZ17="Menor")),"Moderado",IF(OR(AND(AW17="Muy Baja",AZ17="Mayor"),AND(AW17="Baja",AZ17="Mayor"),AND(AW17="Media",AZ17="Mayor"),AND(AW17="Alta",AZ17="Moderado"),AND(AW17="Alta",AZ17="Mayor"),AND(AW17="Muy Alta",AZ17="Leve"),AND(AW17="Muy Alta",AZ17="Menor"),AND(AW17="Muy Alta",AZ17="Moderado"),AND(AW17="Muy Alta",AZ17="Mayor")),"Alto",IF(OR(AND(AW17="Muy Baja",AZ17="Catastrófico"),AND(AW17="Baja",AZ17="Catastrófico"),AND(AW17="Media",AZ17="Catastrófico"),AND(AW17="Alta",AZ17="Catastrófico"),AND(AW17="Muy Alta",AZ17="Catastrófico")),"Extremo","")))),"")</f>
        <v>Bajo</v>
      </c>
      <c r="BC17" s="396" t="s">
        <v>171</v>
      </c>
      <c r="BD17" s="397"/>
      <c r="BE17" s="397"/>
      <c r="BF17" s="468"/>
      <c r="BG17" s="451"/>
      <c r="BH17" s="478" t="s">
        <v>793</v>
      </c>
      <c r="BI17" s="17"/>
      <c r="BJ17" s="17"/>
      <c r="BK17" s="17"/>
    </row>
    <row r="18" spans="1:63" ht="94.5" customHeight="1" x14ac:dyDescent="0.25">
      <c r="A18" s="342"/>
      <c r="B18" s="342"/>
      <c r="C18" s="342"/>
      <c r="D18" s="458"/>
      <c r="E18" s="342"/>
      <c r="F18" s="342"/>
      <c r="G18" s="342"/>
      <c r="H18" s="342"/>
      <c r="I18" s="342"/>
      <c r="J18" s="342"/>
      <c r="K18" s="342"/>
      <c r="L18" s="342"/>
      <c r="M18" s="342"/>
      <c r="N18" s="342"/>
      <c r="O18" s="342"/>
      <c r="P18" s="342"/>
      <c r="Q18" s="342"/>
      <c r="R18" s="342"/>
      <c r="S18" s="342"/>
      <c r="T18" s="342"/>
      <c r="U18" s="342"/>
      <c r="V18" s="342"/>
      <c r="W18" s="342"/>
      <c r="X18" s="342"/>
      <c r="Y18" s="342"/>
      <c r="Z18" s="314">
        <v>2</v>
      </c>
      <c r="AA18" s="311" t="s">
        <v>784</v>
      </c>
      <c r="AB18" s="311" t="s">
        <v>785</v>
      </c>
      <c r="AC18" s="311" t="s">
        <v>786</v>
      </c>
      <c r="AD18" s="311" t="s">
        <v>787</v>
      </c>
      <c r="AE18" s="311" t="s">
        <v>788</v>
      </c>
      <c r="AF18" s="311" t="s">
        <v>184</v>
      </c>
      <c r="AG18" s="321" t="s">
        <v>183</v>
      </c>
      <c r="AH18" s="73" t="s">
        <v>164</v>
      </c>
      <c r="AI18" s="6" t="s">
        <v>184</v>
      </c>
      <c r="AJ18" s="73" t="str">
        <f t="shared" si="0"/>
        <v>Impacto</v>
      </c>
      <c r="AK18" s="73" t="s">
        <v>166</v>
      </c>
      <c r="AL18" s="74">
        <f t="shared" si="1"/>
        <v>0.1</v>
      </c>
      <c r="AM18" s="73" t="s">
        <v>167</v>
      </c>
      <c r="AN18" s="74">
        <f t="shared" si="2"/>
        <v>0.15</v>
      </c>
      <c r="AO18" s="75">
        <f t="shared" si="3"/>
        <v>0.25</v>
      </c>
      <c r="AP18" s="76">
        <f t="shared" si="4"/>
        <v>0</v>
      </c>
      <c r="AQ18" s="76">
        <f t="shared" si="5"/>
        <v>0</v>
      </c>
      <c r="AR18" s="73" t="s">
        <v>168</v>
      </c>
      <c r="AS18" s="77" t="s">
        <v>169</v>
      </c>
      <c r="AT18" s="73" t="s">
        <v>170</v>
      </c>
      <c r="AU18" s="342"/>
      <c r="AV18" s="342"/>
      <c r="AW18" s="342"/>
      <c r="AX18" s="342"/>
      <c r="AY18" s="342"/>
      <c r="AZ18" s="342"/>
      <c r="BA18" s="342"/>
      <c r="BB18" s="342"/>
      <c r="BC18" s="342"/>
      <c r="BD18" s="342"/>
      <c r="BE18" s="342"/>
      <c r="BF18" s="342"/>
      <c r="BG18" s="432"/>
      <c r="BH18" s="343"/>
      <c r="BI18" s="17"/>
      <c r="BJ18" s="17"/>
      <c r="BK18" s="17"/>
    </row>
    <row r="19" spans="1:63" x14ac:dyDescent="0.25">
      <c r="A19" s="342"/>
      <c r="B19" s="342"/>
      <c r="C19" s="342"/>
      <c r="D19" s="458"/>
      <c r="E19" s="342"/>
      <c r="F19" s="342"/>
      <c r="G19" s="342"/>
      <c r="H19" s="342"/>
      <c r="I19" s="342"/>
      <c r="J19" s="342"/>
      <c r="K19" s="342"/>
      <c r="L19" s="342"/>
      <c r="M19" s="342"/>
      <c r="N19" s="342"/>
      <c r="O19" s="342"/>
      <c r="P19" s="342"/>
      <c r="Q19" s="342"/>
      <c r="R19" s="342"/>
      <c r="S19" s="342"/>
      <c r="T19" s="342"/>
      <c r="U19" s="342"/>
      <c r="V19" s="342"/>
      <c r="W19" s="342"/>
      <c r="X19" s="342"/>
      <c r="Y19" s="342"/>
      <c r="Z19" s="71"/>
      <c r="AA19" s="71"/>
      <c r="AB19" s="71"/>
      <c r="AC19" s="71"/>
      <c r="AD19" s="71"/>
      <c r="AE19" s="71"/>
      <c r="AF19" s="71"/>
      <c r="AG19" s="78"/>
      <c r="AH19" s="73"/>
      <c r="AI19" s="6"/>
      <c r="AJ19" s="73"/>
      <c r="AK19" s="73"/>
      <c r="AL19" s="74"/>
      <c r="AM19" s="73"/>
      <c r="AN19" s="74"/>
      <c r="AO19" s="75"/>
      <c r="AP19" s="76"/>
      <c r="AQ19" s="76"/>
      <c r="AR19" s="73"/>
      <c r="AS19" s="77"/>
      <c r="AT19" s="73"/>
      <c r="AU19" s="342"/>
      <c r="AV19" s="342"/>
      <c r="AW19" s="342"/>
      <c r="AX19" s="342"/>
      <c r="AY19" s="342"/>
      <c r="AZ19" s="342"/>
      <c r="BA19" s="342"/>
      <c r="BB19" s="342"/>
      <c r="BC19" s="342"/>
      <c r="BD19" s="342"/>
      <c r="BE19" s="342"/>
      <c r="BF19" s="342"/>
      <c r="BG19" s="432"/>
      <c r="BH19" s="343"/>
      <c r="BI19" s="17"/>
      <c r="BJ19" s="17"/>
      <c r="BK19" s="17"/>
    </row>
    <row r="20" spans="1:63" x14ac:dyDescent="0.25">
      <c r="A20" s="342"/>
      <c r="B20" s="342"/>
      <c r="C20" s="342"/>
      <c r="D20" s="458"/>
      <c r="E20" s="342"/>
      <c r="F20" s="342"/>
      <c r="G20" s="342"/>
      <c r="H20" s="342"/>
      <c r="I20" s="342"/>
      <c r="J20" s="342"/>
      <c r="K20" s="342"/>
      <c r="L20" s="342"/>
      <c r="M20" s="342"/>
      <c r="N20" s="342"/>
      <c r="O20" s="342"/>
      <c r="P20" s="342"/>
      <c r="Q20" s="342"/>
      <c r="R20" s="342"/>
      <c r="S20" s="342"/>
      <c r="T20" s="342"/>
      <c r="U20" s="342"/>
      <c r="V20" s="342"/>
      <c r="W20" s="342"/>
      <c r="X20" s="342"/>
      <c r="Y20" s="342"/>
      <c r="Z20" s="71"/>
      <c r="AA20" s="71"/>
      <c r="AB20" s="71"/>
      <c r="AC20" s="71"/>
      <c r="AD20" s="71"/>
      <c r="AE20" s="71"/>
      <c r="AF20" s="71"/>
      <c r="AG20" s="78"/>
      <c r="AH20" s="73"/>
      <c r="AI20" s="78"/>
      <c r="AJ20" s="87"/>
      <c r="AK20" s="87"/>
      <c r="AL20" s="88"/>
      <c r="AM20" s="87"/>
      <c r="AN20" s="89"/>
      <c r="AO20" s="90"/>
      <c r="AP20" s="91"/>
      <c r="AQ20" s="92"/>
      <c r="AR20" s="87"/>
      <c r="AS20" s="73"/>
      <c r="AT20" s="73"/>
      <c r="AU20" s="342"/>
      <c r="AV20" s="342"/>
      <c r="AW20" s="342"/>
      <c r="AX20" s="342"/>
      <c r="AY20" s="342"/>
      <c r="AZ20" s="342"/>
      <c r="BA20" s="342"/>
      <c r="BB20" s="342"/>
      <c r="BC20" s="342"/>
      <c r="BD20" s="342"/>
      <c r="BE20" s="342"/>
      <c r="BF20" s="342"/>
      <c r="BG20" s="432"/>
      <c r="BH20" s="343"/>
      <c r="BI20" s="17"/>
      <c r="BJ20" s="17"/>
      <c r="BK20" s="17"/>
    </row>
    <row r="21" spans="1:63" x14ac:dyDescent="0.25">
      <c r="A21" s="342"/>
      <c r="B21" s="342"/>
      <c r="C21" s="342"/>
      <c r="D21" s="458"/>
      <c r="E21" s="342"/>
      <c r="F21" s="342"/>
      <c r="G21" s="342"/>
      <c r="H21" s="342"/>
      <c r="I21" s="342"/>
      <c r="J21" s="342"/>
      <c r="K21" s="342"/>
      <c r="L21" s="342"/>
      <c r="M21" s="342"/>
      <c r="N21" s="342"/>
      <c r="O21" s="342"/>
      <c r="P21" s="342"/>
      <c r="Q21" s="342"/>
      <c r="R21" s="342"/>
      <c r="S21" s="342"/>
      <c r="T21" s="342"/>
      <c r="U21" s="342"/>
      <c r="V21" s="342"/>
      <c r="W21" s="342"/>
      <c r="X21" s="342"/>
      <c r="Y21" s="342"/>
      <c r="Z21" s="71"/>
      <c r="AA21" s="71"/>
      <c r="AB21" s="71"/>
      <c r="AC21" s="71"/>
      <c r="AD21" s="71"/>
      <c r="AE21" s="71"/>
      <c r="AF21" s="71"/>
      <c r="AG21" s="93"/>
      <c r="AH21" s="73"/>
      <c r="AI21" s="78"/>
      <c r="AJ21" s="73"/>
      <c r="AK21" s="73"/>
      <c r="AL21" s="74"/>
      <c r="AM21" s="73"/>
      <c r="AN21" s="94"/>
      <c r="AO21" s="75" t="str">
        <f t="shared" ref="AO21:AO190" si="6">IF(OR(AL21="",AN21=""),"",AL21+AN21)</f>
        <v/>
      </c>
      <c r="AP21" s="95"/>
      <c r="AQ21" s="76"/>
      <c r="AR21" s="73"/>
      <c r="AS21" s="73"/>
      <c r="AT21" s="73"/>
      <c r="AU21" s="342"/>
      <c r="AV21" s="342"/>
      <c r="AW21" s="342"/>
      <c r="AX21" s="342"/>
      <c r="AY21" s="342"/>
      <c r="AZ21" s="342"/>
      <c r="BA21" s="342"/>
      <c r="BB21" s="342"/>
      <c r="BC21" s="342"/>
      <c r="BD21" s="342"/>
      <c r="BE21" s="342"/>
      <c r="BF21" s="342"/>
      <c r="BG21" s="432"/>
      <c r="BH21" s="343"/>
      <c r="BI21" s="17"/>
      <c r="BJ21" s="17"/>
      <c r="BK21" s="17"/>
    </row>
    <row r="22" spans="1:63" ht="15.75" customHeight="1" thickBot="1" x14ac:dyDescent="0.3">
      <c r="A22" s="342"/>
      <c r="B22" s="342"/>
      <c r="C22" s="342"/>
      <c r="D22" s="459"/>
      <c r="E22" s="395"/>
      <c r="F22" s="395"/>
      <c r="G22" s="395"/>
      <c r="H22" s="395"/>
      <c r="I22" s="395"/>
      <c r="J22" s="395"/>
      <c r="K22" s="395"/>
      <c r="L22" s="395"/>
      <c r="M22" s="395"/>
      <c r="N22" s="395"/>
      <c r="O22" s="395"/>
      <c r="P22" s="395"/>
      <c r="Q22" s="395"/>
      <c r="R22" s="395"/>
      <c r="S22" s="395"/>
      <c r="T22" s="395"/>
      <c r="U22" s="395"/>
      <c r="V22" s="395"/>
      <c r="W22" s="395"/>
      <c r="X22" s="395"/>
      <c r="Y22" s="395"/>
      <c r="Z22" s="96"/>
      <c r="AA22" s="96"/>
      <c r="AB22" s="96"/>
      <c r="AC22" s="96"/>
      <c r="AD22" s="96"/>
      <c r="AE22" s="96"/>
      <c r="AF22" s="96"/>
      <c r="AG22" s="97"/>
      <c r="AH22" s="98"/>
      <c r="AI22" s="97"/>
      <c r="AJ22" s="98"/>
      <c r="AK22" s="98"/>
      <c r="AL22" s="99"/>
      <c r="AM22" s="98"/>
      <c r="AN22" s="99"/>
      <c r="AO22" s="100" t="str">
        <f t="shared" si="6"/>
        <v/>
      </c>
      <c r="AP22" s="101"/>
      <c r="AQ22" s="101"/>
      <c r="AR22" s="98"/>
      <c r="AS22" s="98"/>
      <c r="AT22" s="98"/>
      <c r="AU22" s="395"/>
      <c r="AV22" s="395"/>
      <c r="AW22" s="395"/>
      <c r="AX22" s="395"/>
      <c r="AY22" s="395"/>
      <c r="AZ22" s="395"/>
      <c r="BA22" s="395"/>
      <c r="BB22" s="395"/>
      <c r="BC22" s="395"/>
      <c r="BD22" s="395"/>
      <c r="BE22" s="395"/>
      <c r="BF22" s="395"/>
      <c r="BG22" s="470"/>
      <c r="BH22" s="479"/>
      <c r="BI22" s="17"/>
      <c r="BJ22" s="17"/>
      <c r="BK22" s="17"/>
    </row>
    <row r="23" spans="1:63" ht="15.75" customHeight="1" x14ac:dyDescent="0.25">
      <c r="A23" s="342"/>
      <c r="B23" s="342"/>
      <c r="C23" s="342"/>
      <c r="D23" s="453"/>
      <c r="E23" s="454"/>
      <c r="F23" s="455"/>
      <c r="G23" s="456"/>
      <c r="H23" s="466"/>
      <c r="I23" s="454"/>
      <c r="J23" s="466"/>
      <c r="K23" s="466"/>
      <c r="L23" s="456"/>
      <c r="M23" s="456"/>
      <c r="N23" s="456"/>
      <c r="O23" s="467"/>
      <c r="P23" s="466"/>
      <c r="Q23" s="465"/>
      <c r="R23" s="466"/>
      <c r="S23" s="465"/>
      <c r="T23" s="466"/>
      <c r="U23" s="465"/>
      <c r="V23" s="466"/>
      <c r="W23" s="465"/>
      <c r="X23" s="465"/>
      <c r="Y23" s="466"/>
      <c r="Z23" s="102"/>
      <c r="AA23" s="308"/>
      <c r="AB23" s="308"/>
      <c r="AC23" s="308"/>
      <c r="AD23" s="308"/>
      <c r="AE23" s="308"/>
      <c r="AF23" s="308"/>
      <c r="AG23" s="103"/>
      <c r="AH23" s="87"/>
      <c r="AI23" s="103"/>
      <c r="AJ23" s="87" t="str">
        <f t="shared" ref="AJ23:AJ190" si="7">IF(OR(AK23="Preventivo",AK23="Detectivo"),"Probabilidad",IF(AK23="Correctivo","Impacto",""))</f>
        <v/>
      </c>
      <c r="AK23" s="87"/>
      <c r="AL23" s="88" t="str">
        <f t="shared" ref="AL23:AL190" si="8">IF(AK23="","",IF(AK23="Preventivo",25%,IF(AK23="Detectivo",15%,IF(AK23="Correctivo",10%))))</f>
        <v/>
      </c>
      <c r="AM23" s="87"/>
      <c r="AN23" s="88" t="str">
        <f t="shared" ref="AN23:AN190" si="9">IF(AM23="Automático",25%,IF(AM23="Manual",15%,""))</f>
        <v/>
      </c>
      <c r="AO23" s="84" t="str">
        <f t="shared" si="6"/>
        <v/>
      </c>
      <c r="AP23" s="92" t="str">
        <f>IFERROR(IF(AJ23="Probabilidad",(Q23-(+Q23*AO23)),IF(AJ23="Impacto",Q23,"")),"")</f>
        <v/>
      </c>
      <c r="AQ23" s="92" t="str">
        <f>IFERROR(IF(AJ23="Impacto",(W23-(+W23*AO23)),IF(AJ23="Probabilidad",W23,"")),"")</f>
        <v/>
      </c>
      <c r="AR23" s="87"/>
      <c r="AS23" s="87"/>
      <c r="AT23" s="87"/>
      <c r="AU23" s="474">
        <f>Q23</f>
        <v>0</v>
      </c>
      <c r="AV23" s="474" t="str">
        <f>IF(AP23="","",MIN(AP23:AP28))</f>
        <v/>
      </c>
      <c r="AW23" s="466" t="str">
        <f>IFERROR(IF(AV23="","",IF(AV23&lt;=0.2,"Muy Baja",IF(AV23&lt;=0.4,"Baja",IF(AV23&lt;=0.6,"Media",IF(AV23&lt;=0.8,"Alta","Muy Alta"))))),"")</f>
        <v/>
      </c>
      <c r="AX23" s="474">
        <f>W23</f>
        <v>0</v>
      </c>
      <c r="AY23" s="474" t="str">
        <f>IF(AQ23="","",MIN(AQ23:AQ28))</f>
        <v/>
      </c>
      <c r="AZ23" s="466" t="str">
        <f>IFERROR(IF(AY23="","",IF(AY23&lt;=0.2,"Leve",IF(AY23&lt;=0.4,"Menor",IF(AY23&lt;=0.6,"Moderado",IF(AY23&lt;=0.8,"Mayor","Catastrófico"))))),"")</f>
        <v/>
      </c>
      <c r="BA23" s="466">
        <f>Y23</f>
        <v>0</v>
      </c>
      <c r="BB23" s="466" t="str">
        <f>IFERROR(IF(OR(AND(AW23="Muy Baja",AZ23="Leve"),AND(AW23="Muy Baja",AZ23="Menor"),AND(AW23="Baja",AZ23="Leve")),"Bajo",IF(OR(AND(AW23="Muy baja",AZ23="Moderado"),AND(AW23="Baja",AZ23="Menor"),AND(AW23="Baja",AZ23="Moderado"),AND(AW23="Media",AZ23="Leve"),AND(AW23="Media",AZ23="Menor"),AND(AW23="Media",AZ23="Moderado"),AND(AW23="Alta",AZ23="Leve"),AND(AW23="Alta",AZ23="Menor")),"Moderado",IF(OR(AND(AW23="Muy Baja",AZ23="Mayor"),AND(AW23="Baja",AZ23="Mayor"),AND(AW23="Media",AZ23="Mayor"),AND(AW23="Alta",AZ23="Moderado"),AND(AW23="Alta",AZ23="Mayor"),AND(AW23="Muy Alta",AZ23="Leve"),AND(AW23="Muy Alta",AZ23="Menor"),AND(AW23="Muy Alta",AZ23="Moderado"),AND(AW23="Muy Alta",AZ23="Mayor")),"Alto",IF(OR(AND(AW23="Muy Baja",AZ23="Catastrófico"),AND(AW23="Baja",AZ23="Catastrófico"),AND(AW23="Media",AZ23="Catastrófico"),AND(AW23="Alta",AZ23="Catastrófico"),AND(AW23="Muy Alta",AZ23="Catastrófico")),"Extremo","")))),"")</f>
        <v/>
      </c>
      <c r="BC23" s="466"/>
      <c r="BD23" s="471"/>
      <c r="BE23" s="456"/>
      <c r="BF23" s="472"/>
      <c r="BG23" s="473"/>
      <c r="BH23" s="475"/>
      <c r="BI23" s="17"/>
      <c r="BJ23" s="17"/>
      <c r="BK23" s="17"/>
    </row>
    <row r="24" spans="1:63" ht="15.75" customHeight="1" x14ac:dyDescent="0.25">
      <c r="A24" s="342"/>
      <c r="B24" s="342"/>
      <c r="C24" s="342"/>
      <c r="D24" s="401"/>
      <c r="E24" s="342"/>
      <c r="F24" s="342"/>
      <c r="G24" s="342"/>
      <c r="H24" s="342"/>
      <c r="I24" s="342"/>
      <c r="J24" s="342"/>
      <c r="K24" s="342"/>
      <c r="L24" s="342"/>
      <c r="M24" s="342"/>
      <c r="N24" s="342"/>
      <c r="O24" s="342"/>
      <c r="P24" s="342"/>
      <c r="Q24" s="342"/>
      <c r="R24" s="342"/>
      <c r="S24" s="342"/>
      <c r="T24" s="342"/>
      <c r="U24" s="342"/>
      <c r="V24" s="342"/>
      <c r="W24" s="342"/>
      <c r="X24" s="342"/>
      <c r="Y24" s="342"/>
      <c r="Z24" s="71"/>
      <c r="AA24" s="307"/>
      <c r="AB24" s="307"/>
      <c r="AC24" s="307"/>
      <c r="AD24" s="307"/>
      <c r="AE24" s="307"/>
      <c r="AF24" s="307"/>
      <c r="AG24" s="80"/>
      <c r="AH24" s="73"/>
      <c r="AI24" s="78"/>
      <c r="AJ24" s="73" t="str">
        <f t="shared" si="7"/>
        <v/>
      </c>
      <c r="AK24" s="73"/>
      <c r="AL24" s="74" t="str">
        <f t="shared" si="8"/>
        <v/>
      </c>
      <c r="AM24" s="73"/>
      <c r="AN24" s="94" t="str">
        <f t="shared" si="9"/>
        <v/>
      </c>
      <c r="AO24" s="75" t="str">
        <f t="shared" si="6"/>
        <v/>
      </c>
      <c r="AP24" s="95" t="str">
        <f>IFERROR(IF(AND(AJ23="Probabilidad",AJ24="Probabilidad"),(AP23-(+AP23*AO24)),IF(AJ24="Probabilidad",(Q23-(+Q23*AO24)),IF(AJ24="Impacto",AP23,""))),"")</f>
        <v/>
      </c>
      <c r="AQ24" s="76" t="str">
        <f>IFERROR(IF(AND(AJ23="Impacto",AJ24="Impacto"),(AQ23-(+AQ23*AO24)),IF(AJ24="Impacto",(W23-(+W23*AO24)),IF(AJ24="Probabilidad",AQ23,""))),"")</f>
        <v/>
      </c>
      <c r="AR24" s="73"/>
      <c r="AS24" s="73"/>
      <c r="AT24" s="73"/>
      <c r="AU24" s="342"/>
      <c r="AV24" s="342"/>
      <c r="AW24" s="342"/>
      <c r="AX24" s="342"/>
      <c r="AY24" s="342"/>
      <c r="AZ24" s="342"/>
      <c r="BA24" s="342"/>
      <c r="BB24" s="342"/>
      <c r="BC24" s="342"/>
      <c r="BD24" s="342"/>
      <c r="BE24" s="342"/>
      <c r="BF24" s="342"/>
      <c r="BG24" s="432"/>
      <c r="BH24" s="476"/>
      <c r="BI24" s="17"/>
      <c r="BJ24" s="17"/>
      <c r="BK24" s="17"/>
    </row>
    <row r="25" spans="1:63" ht="15.75" customHeight="1" x14ac:dyDescent="0.25">
      <c r="A25" s="342"/>
      <c r="B25" s="342"/>
      <c r="C25" s="342"/>
      <c r="D25" s="401"/>
      <c r="E25" s="342"/>
      <c r="F25" s="342"/>
      <c r="G25" s="342"/>
      <c r="H25" s="342"/>
      <c r="I25" s="342"/>
      <c r="J25" s="342"/>
      <c r="K25" s="342"/>
      <c r="L25" s="342"/>
      <c r="M25" s="342"/>
      <c r="N25" s="342"/>
      <c r="O25" s="342"/>
      <c r="P25" s="342"/>
      <c r="Q25" s="342"/>
      <c r="R25" s="342"/>
      <c r="S25" s="342"/>
      <c r="T25" s="342"/>
      <c r="U25" s="342"/>
      <c r="V25" s="342"/>
      <c r="W25" s="342"/>
      <c r="X25" s="342"/>
      <c r="Y25" s="342"/>
      <c r="Z25" s="71"/>
      <c r="AA25" s="307"/>
      <c r="AB25" s="307"/>
      <c r="AC25" s="307"/>
      <c r="AD25" s="307"/>
      <c r="AE25" s="307"/>
      <c r="AF25" s="307"/>
      <c r="AG25" s="80"/>
      <c r="AH25" s="73"/>
      <c r="AI25" s="78"/>
      <c r="AJ25" s="73" t="str">
        <f t="shared" si="7"/>
        <v/>
      </c>
      <c r="AK25" s="73"/>
      <c r="AL25" s="74" t="str">
        <f t="shared" si="8"/>
        <v/>
      </c>
      <c r="AM25" s="73"/>
      <c r="AN25" s="94" t="str">
        <f t="shared" si="9"/>
        <v/>
      </c>
      <c r="AO25" s="75" t="str">
        <f t="shared" si="6"/>
        <v/>
      </c>
      <c r="AP25" s="95" t="str">
        <f t="shared" ref="AP25:AP28" si="10">IFERROR(IF(AND(AJ24="Probabilidad",AJ25="Probabilidad"),(AP24-(+AP24*AO25)),IF(AND(AJ24="Impacto",AJ25="Probabilidad"),(AP23-(+AP23*AO25)),IF(AJ25="Impacto",AP24,""))),"")</f>
        <v/>
      </c>
      <c r="AQ25" s="76" t="str">
        <f t="shared" ref="AQ25:AQ28" si="11">IFERROR(IF(AND(AJ24="Impacto",AJ25="Impacto"),(AQ24-(+AQ24*AO25)),IF(AND(AJ24="Probabilidad",AJ25="Impacto"),(AQ23-(+AQ23*AO25)),IF(AJ25="Probabilidad",AQ24,""))),"")</f>
        <v/>
      </c>
      <c r="AR25" s="73"/>
      <c r="AS25" s="73"/>
      <c r="AT25" s="73"/>
      <c r="AU25" s="342"/>
      <c r="AV25" s="342"/>
      <c r="AW25" s="342"/>
      <c r="AX25" s="342"/>
      <c r="AY25" s="342"/>
      <c r="AZ25" s="342"/>
      <c r="BA25" s="342"/>
      <c r="BB25" s="342"/>
      <c r="BC25" s="342"/>
      <c r="BD25" s="342"/>
      <c r="BE25" s="342"/>
      <c r="BF25" s="342"/>
      <c r="BG25" s="432"/>
      <c r="BH25" s="476"/>
      <c r="BI25" s="17"/>
      <c r="BJ25" s="17"/>
      <c r="BK25" s="17"/>
    </row>
    <row r="26" spans="1:63" ht="15.75" customHeight="1" x14ac:dyDescent="0.25">
      <c r="A26" s="342"/>
      <c r="B26" s="342"/>
      <c r="C26" s="342"/>
      <c r="D26" s="401"/>
      <c r="E26" s="342"/>
      <c r="F26" s="342"/>
      <c r="G26" s="342"/>
      <c r="H26" s="342"/>
      <c r="I26" s="342"/>
      <c r="J26" s="342"/>
      <c r="K26" s="342"/>
      <c r="L26" s="342"/>
      <c r="M26" s="342"/>
      <c r="N26" s="342"/>
      <c r="O26" s="342"/>
      <c r="P26" s="342"/>
      <c r="Q26" s="342"/>
      <c r="R26" s="342"/>
      <c r="S26" s="342"/>
      <c r="T26" s="342"/>
      <c r="U26" s="342"/>
      <c r="V26" s="342"/>
      <c r="W26" s="342"/>
      <c r="X26" s="342"/>
      <c r="Y26" s="342"/>
      <c r="Z26" s="71"/>
      <c r="AA26" s="308"/>
      <c r="AB26" s="308"/>
      <c r="AC26" s="308"/>
      <c r="AD26" s="308"/>
      <c r="AE26" s="308"/>
      <c r="AF26" s="308"/>
      <c r="AG26" s="103"/>
      <c r="AH26" s="87"/>
      <c r="AI26" s="103"/>
      <c r="AJ26" s="73" t="str">
        <f t="shared" si="7"/>
        <v/>
      </c>
      <c r="AK26" s="73"/>
      <c r="AL26" s="74" t="str">
        <f t="shared" si="8"/>
        <v/>
      </c>
      <c r="AM26" s="73"/>
      <c r="AN26" s="94" t="str">
        <f t="shared" si="9"/>
        <v/>
      </c>
      <c r="AO26" s="75" t="str">
        <f t="shared" si="6"/>
        <v/>
      </c>
      <c r="AP26" s="95" t="str">
        <f t="shared" si="10"/>
        <v/>
      </c>
      <c r="AQ26" s="76" t="str">
        <f t="shared" si="11"/>
        <v/>
      </c>
      <c r="AR26" s="73"/>
      <c r="AS26" s="73"/>
      <c r="AT26" s="73"/>
      <c r="AU26" s="342"/>
      <c r="AV26" s="342"/>
      <c r="AW26" s="342"/>
      <c r="AX26" s="342"/>
      <c r="AY26" s="342"/>
      <c r="AZ26" s="342"/>
      <c r="BA26" s="342"/>
      <c r="BB26" s="342"/>
      <c r="BC26" s="342"/>
      <c r="BD26" s="342"/>
      <c r="BE26" s="342"/>
      <c r="BF26" s="342"/>
      <c r="BG26" s="432"/>
      <c r="BH26" s="476"/>
      <c r="BI26" s="17"/>
      <c r="BJ26" s="17"/>
      <c r="BK26" s="17"/>
    </row>
    <row r="27" spans="1:63" ht="15.75" customHeight="1" x14ac:dyDescent="0.25">
      <c r="A27" s="342"/>
      <c r="B27" s="342"/>
      <c r="C27" s="342"/>
      <c r="D27" s="401"/>
      <c r="E27" s="342"/>
      <c r="F27" s="342"/>
      <c r="G27" s="342"/>
      <c r="H27" s="342"/>
      <c r="I27" s="342"/>
      <c r="J27" s="342"/>
      <c r="K27" s="342"/>
      <c r="L27" s="342"/>
      <c r="M27" s="342"/>
      <c r="N27" s="342"/>
      <c r="O27" s="342"/>
      <c r="P27" s="342"/>
      <c r="Q27" s="342"/>
      <c r="R27" s="342"/>
      <c r="S27" s="342"/>
      <c r="T27" s="342"/>
      <c r="U27" s="342"/>
      <c r="V27" s="342"/>
      <c r="W27" s="342"/>
      <c r="X27" s="342"/>
      <c r="Y27" s="342"/>
      <c r="Z27" s="71"/>
      <c r="AA27" s="71"/>
      <c r="AB27" s="71"/>
      <c r="AC27" s="71"/>
      <c r="AD27" s="71"/>
      <c r="AE27" s="71"/>
      <c r="AF27" s="71"/>
      <c r="AG27" s="78"/>
      <c r="AH27" s="73"/>
      <c r="AI27" s="78"/>
      <c r="AJ27" s="73" t="str">
        <f t="shared" si="7"/>
        <v/>
      </c>
      <c r="AK27" s="73"/>
      <c r="AL27" s="74" t="str">
        <f t="shared" si="8"/>
        <v/>
      </c>
      <c r="AM27" s="73"/>
      <c r="AN27" s="94" t="str">
        <f t="shared" si="9"/>
        <v/>
      </c>
      <c r="AO27" s="75" t="str">
        <f t="shared" si="6"/>
        <v/>
      </c>
      <c r="AP27" s="95" t="str">
        <f t="shared" si="10"/>
        <v/>
      </c>
      <c r="AQ27" s="76" t="str">
        <f t="shared" si="11"/>
        <v/>
      </c>
      <c r="AR27" s="73"/>
      <c r="AS27" s="73"/>
      <c r="AT27" s="73"/>
      <c r="AU27" s="342"/>
      <c r="AV27" s="342"/>
      <c r="AW27" s="342"/>
      <c r="AX27" s="342"/>
      <c r="AY27" s="342"/>
      <c r="AZ27" s="342"/>
      <c r="BA27" s="342"/>
      <c r="BB27" s="342"/>
      <c r="BC27" s="342"/>
      <c r="BD27" s="342"/>
      <c r="BE27" s="342"/>
      <c r="BF27" s="342"/>
      <c r="BG27" s="432"/>
      <c r="BH27" s="476"/>
      <c r="BI27" s="17"/>
      <c r="BJ27" s="17"/>
      <c r="BK27" s="17"/>
    </row>
    <row r="28" spans="1:63" ht="15.75" customHeight="1" thickBot="1" x14ac:dyDescent="0.3">
      <c r="A28" s="342"/>
      <c r="B28" s="342"/>
      <c r="C28" s="342"/>
      <c r="D28" s="402"/>
      <c r="E28" s="395"/>
      <c r="F28" s="395"/>
      <c r="G28" s="395"/>
      <c r="H28" s="395"/>
      <c r="I28" s="395"/>
      <c r="J28" s="395"/>
      <c r="K28" s="395"/>
      <c r="L28" s="395"/>
      <c r="M28" s="395"/>
      <c r="N28" s="395"/>
      <c r="O28" s="395"/>
      <c r="P28" s="395"/>
      <c r="Q28" s="395"/>
      <c r="R28" s="395"/>
      <c r="S28" s="395"/>
      <c r="T28" s="395"/>
      <c r="U28" s="395"/>
      <c r="V28" s="395"/>
      <c r="W28" s="395"/>
      <c r="X28" s="395"/>
      <c r="Y28" s="395"/>
      <c r="Z28" s="96"/>
      <c r="AA28" s="96"/>
      <c r="AB28" s="96"/>
      <c r="AC28" s="96"/>
      <c r="AD28" s="96"/>
      <c r="AE28" s="96"/>
      <c r="AF28" s="96"/>
      <c r="AG28" s="97"/>
      <c r="AH28" s="98"/>
      <c r="AI28" s="97"/>
      <c r="AJ28" s="98" t="str">
        <f t="shared" si="7"/>
        <v/>
      </c>
      <c r="AK28" s="98"/>
      <c r="AL28" s="99" t="str">
        <f t="shared" si="8"/>
        <v/>
      </c>
      <c r="AM28" s="98"/>
      <c r="AN28" s="99" t="str">
        <f t="shared" si="9"/>
        <v/>
      </c>
      <c r="AO28" s="90" t="str">
        <f t="shared" si="6"/>
        <v/>
      </c>
      <c r="AP28" s="76" t="str">
        <f t="shared" si="10"/>
        <v/>
      </c>
      <c r="AQ28" s="76" t="str">
        <f t="shared" si="11"/>
        <v/>
      </c>
      <c r="AR28" s="98"/>
      <c r="AS28" s="98"/>
      <c r="AT28" s="98"/>
      <c r="AU28" s="395"/>
      <c r="AV28" s="395"/>
      <c r="AW28" s="395"/>
      <c r="AX28" s="395"/>
      <c r="AY28" s="395"/>
      <c r="AZ28" s="395"/>
      <c r="BA28" s="395"/>
      <c r="BB28" s="395"/>
      <c r="BC28" s="395"/>
      <c r="BD28" s="395"/>
      <c r="BE28" s="395"/>
      <c r="BF28" s="395"/>
      <c r="BG28" s="470"/>
      <c r="BH28" s="477"/>
      <c r="BI28" s="17"/>
      <c r="BJ28" s="17"/>
      <c r="BK28" s="17"/>
    </row>
    <row r="29" spans="1:63" ht="15.75" customHeight="1" x14ac:dyDescent="0.25">
      <c r="A29" s="342"/>
      <c r="B29" s="342"/>
      <c r="C29" s="342"/>
      <c r="D29" s="400"/>
      <c r="E29" s="399"/>
      <c r="F29" s="403"/>
      <c r="G29" s="397"/>
      <c r="H29" s="396"/>
      <c r="I29" s="399"/>
      <c r="J29" s="396"/>
      <c r="K29" s="396"/>
      <c r="L29" s="397"/>
      <c r="M29" s="397"/>
      <c r="N29" s="397"/>
      <c r="O29" s="398"/>
      <c r="P29" s="396"/>
      <c r="Q29" s="394" t="str">
        <f>IF(P29="Muy Alta",100%,IF(P29="Alta",80%,IF(P29="Media",60%,IF(P29="Baja",40%,IF(P29="Muy Baja",20%,"")))))</f>
        <v/>
      </c>
      <c r="R29" s="396"/>
      <c r="S29" s="394" t="str">
        <f>IF(R29="Catastrófico",100%,IF(R29="Mayor",80%,IF(R29="Moderado",60%,IF(R29="Menor",40%,IF(R29="Leve",20%,"")))))</f>
        <v/>
      </c>
      <c r="T29" s="396"/>
      <c r="U29" s="394" t="str">
        <f>IF(T29="Catastrófico",100%,IF(T29="Mayor",80%,IF(T29="Moderado",60%,IF(T29="Menor",40%,IF(T29="Leve",20%,"")))))</f>
        <v/>
      </c>
      <c r="V29" s="396" t="str">
        <f>IF(W29=100%,"Catastrófico",IF(W29=80%,"Mayor",IF(W29=60%,"Moderado",IF(W29=40%,"Menor",IF(W29=20%,"Leve","")))))</f>
        <v/>
      </c>
      <c r="W29" s="394" t="str">
        <f>IF(AND(S29="",U29=""),"",MAX(S29,U29))</f>
        <v/>
      </c>
      <c r="X29" s="394" t="str">
        <f>CONCATENATE(P29,V29)</f>
        <v/>
      </c>
      <c r="Y29" s="396" t="str">
        <f>IF(X29="Muy AltaLeve","Alto",IF(X29="Muy AltaMenor","Alto",IF(X29="Muy AltaModerado","Alto",IF(X29="Muy AltaMayor","Alto",IF(X29="Muy AltaCatastrófico","Extremo",IF(X29="AltaLeve","Moderado",IF(X29="AltaMenor","Moderado",IF(X29="AltaModerado","Alto",IF(X29="AltaMayor","Alto",IF(X29="AltaCatastrófico","Extremo",IF(X29="MediaLeve","Moderado",IF(X29="MediaMenor","Moderado",IF(X29="MediaModerado","Moderado",IF(X29="MediaMayor","Alto",IF(X29="MediaCatastrófico","Extremo",IF(X29="BajaLeve","Bajo",IF(X29="BajaMenor","Moderado",IF(X29="BajaModerado","Moderado",IF(X29="BajaMayor","Alto",IF(X29="BajaCatastrófico","Extremo",IF(X29="Muy BajaLeve","Bajo",IF(X29="Muy BajaMenor","Bajo",IF(X29="Muy BajaModerado","Moderado",IF(X29="Muy BajaMayor","Alto",IF(X29="Muy BajaCatastrófico","Extremo","")))))))))))))))))))))))))</f>
        <v/>
      </c>
      <c r="Z29" s="63">
        <v>1</v>
      </c>
      <c r="AA29" s="63"/>
      <c r="AB29" s="63"/>
      <c r="AC29" s="63"/>
      <c r="AD29" s="63"/>
      <c r="AE29" s="63"/>
      <c r="AF29" s="63"/>
      <c r="AG29" s="104"/>
      <c r="AH29" s="64"/>
      <c r="AI29" s="104"/>
      <c r="AJ29" s="64" t="str">
        <f t="shared" si="7"/>
        <v/>
      </c>
      <c r="AK29" s="64"/>
      <c r="AL29" s="66" t="str">
        <f t="shared" si="8"/>
        <v/>
      </c>
      <c r="AM29" s="64"/>
      <c r="AN29" s="66" t="str">
        <f t="shared" si="9"/>
        <v/>
      </c>
      <c r="AO29" s="105" t="str">
        <f t="shared" si="6"/>
        <v/>
      </c>
      <c r="AP29" s="68" t="str">
        <f>IFERROR(IF(AJ29="Probabilidad",(Q29-(+Q29*AO29)),IF(AJ29="Impacto",Q29,"")),"")</f>
        <v/>
      </c>
      <c r="AQ29" s="68" t="str">
        <f>IFERROR(IF(AJ29="Impacto",(W29-(+W29*AO29)),IF(AJ29="Probabilidad",W29,"")),"")</f>
        <v/>
      </c>
      <c r="AR29" s="64"/>
      <c r="AS29" s="64"/>
      <c r="AT29" s="64"/>
      <c r="AU29" s="452" t="str">
        <f>Q29</f>
        <v/>
      </c>
      <c r="AV29" s="452" t="str">
        <f>IF(AP29="","",MIN(AP29:AP34))</f>
        <v/>
      </c>
      <c r="AW29" s="396" t="str">
        <f>IFERROR(IF(AV29="","",IF(AV29&lt;=0.2,"Muy Baja",IF(AV29&lt;=0.4,"Baja",IF(AV29&lt;=0.6,"Media",IF(AV29&lt;=0.8,"Alta","Muy Alta"))))),"")</f>
        <v/>
      </c>
      <c r="AX29" s="452" t="str">
        <f>W29</f>
        <v/>
      </c>
      <c r="AY29" s="452" t="str">
        <f>IF(AQ29="","",MIN(AQ29:AQ34))</f>
        <v/>
      </c>
      <c r="AZ29" s="396" t="str">
        <f>IFERROR(IF(AY29="","",IF(AY29&lt;=0.2,"Leve",IF(AY29&lt;=0.4,"Menor",IF(AY29&lt;=0.6,"Moderado",IF(AY29&lt;=0.8,"Mayor","Catastrófico"))))),"")</f>
        <v/>
      </c>
      <c r="BA29" s="396" t="str">
        <f>Y29</f>
        <v/>
      </c>
      <c r="BB29" s="396" t="str">
        <f>IFERROR(IF(OR(AND(AW29="Muy Baja",AZ29="Leve"),AND(AW29="Muy Baja",AZ29="Menor"),AND(AW29="Baja",AZ29="Leve")),"Bajo",IF(OR(AND(AW29="Muy baja",AZ29="Moderado"),AND(AW29="Baja",AZ29="Menor"),AND(AW29="Baja",AZ29="Moderado"),AND(AW29="Media",AZ29="Leve"),AND(AW29="Media",AZ29="Menor"),AND(AW29="Media",AZ29="Moderado"),AND(AW29="Alta",AZ29="Leve"),AND(AW29="Alta",AZ29="Menor")),"Moderado",IF(OR(AND(AW29="Muy Baja",AZ29="Mayor"),AND(AW29="Baja",AZ29="Mayor"),AND(AW29="Media",AZ29="Mayor"),AND(AW29="Alta",AZ29="Moderado"),AND(AW29="Alta",AZ29="Mayor"),AND(AW29="Muy Alta",AZ29="Leve"),AND(AW29="Muy Alta",AZ29="Menor"),AND(AW29="Muy Alta",AZ29="Moderado"),AND(AW29="Muy Alta",AZ29="Mayor")),"Alto",IF(OR(AND(AW29="Muy Baja",AZ29="Catastrófico"),AND(AW29="Baja",AZ29="Catastrófico"),AND(AW29="Media",AZ29="Catastrófico"),AND(AW29="Alta",AZ29="Catastrófico"),AND(AW29="Muy Alta",AZ29="Catastrófico")),"Extremo","")))),"")</f>
        <v/>
      </c>
      <c r="BC29" s="396"/>
      <c r="BD29" s="397"/>
      <c r="BE29" s="397"/>
      <c r="BF29" s="468"/>
      <c r="BG29" s="468"/>
      <c r="BH29" s="475"/>
      <c r="BI29" s="17"/>
      <c r="BJ29" s="17"/>
      <c r="BK29" s="17"/>
    </row>
    <row r="30" spans="1:63" ht="15.75" customHeight="1" x14ac:dyDescent="0.25">
      <c r="A30" s="342"/>
      <c r="B30" s="342"/>
      <c r="C30" s="342"/>
      <c r="D30" s="401"/>
      <c r="E30" s="342"/>
      <c r="F30" s="342"/>
      <c r="G30" s="342"/>
      <c r="H30" s="342"/>
      <c r="I30" s="342"/>
      <c r="J30" s="342"/>
      <c r="K30" s="342"/>
      <c r="L30" s="342"/>
      <c r="M30" s="342"/>
      <c r="N30" s="342"/>
      <c r="O30" s="342"/>
      <c r="P30" s="342"/>
      <c r="Q30" s="342"/>
      <c r="R30" s="342"/>
      <c r="S30" s="342"/>
      <c r="T30" s="342"/>
      <c r="U30" s="342"/>
      <c r="V30" s="342"/>
      <c r="W30" s="342"/>
      <c r="X30" s="342"/>
      <c r="Y30" s="342"/>
      <c r="Z30" s="71">
        <v>2</v>
      </c>
      <c r="AA30" s="71"/>
      <c r="AB30" s="71"/>
      <c r="AC30" s="71"/>
      <c r="AD30" s="71"/>
      <c r="AE30" s="71"/>
      <c r="AF30" s="71"/>
      <c r="AG30" s="78"/>
      <c r="AH30" s="73"/>
      <c r="AI30" s="78"/>
      <c r="AJ30" s="73" t="str">
        <f t="shared" si="7"/>
        <v/>
      </c>
      <c r="AK30" s="73"/>
      <c r="AL30" s="74" t="str">
        <f t="shared" si="8"/>
        <v/>
      </c>
      <c r="AM30" s="73"/>
      <c r="AN30" s="94" t="str">
        <f t="shared" si="9"/>
        <v/>
      </c>
      <c r="AO30" s="75" t="str">
        <f t="shared" si="6"/>
        <v/>
      </c>
      <c r="AP30" s="95" t="str">
        <f>IFERROR(IF(AND(AJ29="Probabilidad",AJ30="Probabilidad"),(AP29-(+AP29*AO30)),IF(AJ30="Probabilidad",(Q29-(+Q29*AO30)),IF(AJ30="Impacto",AP29,""))),"")</f>
        <v/>
      </c>
      <c r="AQ30" s="76" t="str">
        <f>IFERROR(IF(AND(AJ29="Impacto",AJ30="Impacto"),(AQ29-(+AQ29*AO30)),IF(AJ30="Impacto",(W29-(+W29*AO30)),IF(AJ30="Probabilidad",AQ29,""))),"")</f>
        <v/>
      </c>
      <c r="AR30" s="73"/>
      <c r="AS30" s="73"/>
      <c r="AT30" s="73"/>
      <c r="AU30" s="342"/>
      <c r="AV30" s="342"/>
      <c r="AW30" s="342"/>
      <c r="AX30" s="342"/>
      <c r="AY30" s="342"/>
      <c r="AZ30" s="342"/>
      <c r="BA30" s="342"/>
      <c r="BB30" s="342"/>
      <c r="BC30" s="342"/>
      <c r="BD30" s="342"/>
      <c r="BE30" s="342"/>
      <c r="BF30" s="342"/>
      <c r="BG30" s="342"/>
      <c r="BH30" s="476"/>
      <c r="BI30" s="17"/>
      <c r="BJ30" s="17"/>
      <c r="BK30" s="17"/>
    </row>
    <row r="31" spans="1:63" ht="15.75" customHeight="1" x14ac:dyDescent="0.25">
      <c r="A31" s="342"/>
      <c r="B31" s="342"/>
      <c r="C31" s="342"/>
      <c r="D31" s="401"/>
      <c r="E31" s="342"/>
      <c r="F31" s="342"/>
      <c r="G31" s="342"/>
      <c r="H31" s="342"/>
      <c r="I31" s="342"/>
      <c r="J31" s="342"/>
      <c r="K31" s="342"/>
      <c r="L31" s="342"/>
      <c r="M31" s="342"/>
      <c r="N31" s="342"/>
      <c r="O31" s="342"/>
      <c r="P31" s="342"/>
      <c r="Q31" s="342"/>
      <c r="R31" s="342"/>
      <c r="S31" s="342"/>
      <c r="T31" s="342"/>
      <c r="U31" s="342"/>
      <c r="V31" s="342"/>
      <c r="W31" s="342"/>
      <c r="X31" s="342"/>
      <c r="Y31" s="342"/>
      <c r="Z31" s="71">
        <v>3</v>
      </c>
      <c r="AA31" s="71"/>
      <c r="AB31" s="71"/>
      <c r="AC31" s="71"/>
      <c r="AD31" s="71"/>
      <c r="AE31" s="71"/>
      <c r="AF31" s="71"/>
      <c r="AG31" s="78"/>
      <c r="AH31" s="73"/>
      <c r="AI31" s="78"/>
      <c r="AJ31" s="73" t="str">
        <f t="shared" si="7"/>
        <v/>
      </c>
      <c r="AK31" s="73"/>
      <c r="AL31" s="74" t="str">
        <f t="shared" si="8"/>
        <v/>
      </c>
      <c r="AM31" s="73"/>
      <c r="AN31" s="74" t="str">
        <f t="shared" si="9"/>
        <v/>
      </c>
      <c r="AO31" s="90" t="str">
        <f t="shared" si="6"/>
        <v/>
      </c>
      <c r="AP31" s="76" t="str">
        <f t="shared" ref="AP31:AP34" si="12">IFERROR(IF(AND(AJ30="Probabilidad",AJ31="Probabilidad"),(AP30-(+AP30*AO31)),IF(AND(AJ30="Impacto",AJ31="Probabilidad"),(AP29-(+AP29*AO31)),IF(AJ31="Impacto",AP30,""))),"")</f>
        <v/>
      </c>
      <c r="AQ31" s="76" t="str">
        <f t="shared" ref="AQ31:AQ34" si="13">IFERROR(IF(AND(AJ30="Impacto",AJ31="Impacto"),(AQ30-(+AQ30*AO31)),IF(AND(AJ30="Probabilidad",AJ31="Impacto"),(AQ29-(+AQ29*AO31)),IF(AJ31="Probabilidad",AQ30,""))),"")</f>
        <v/>
      </c>
      <c r="AR31" s="73"/>
      <c r="AS31" s="73"/>
      <c r="AT31" s="73"/>
      <c r="AU31" s="342"/>
      <c r="AV31" s="342"/>
      <c r="AW31" s="342"/>
      <c r="AX31" s="342"/>
      <c r="AY31" s="342"/>
      <c r="AZ31" s="342"/>
      <c r="BA31" s="342"/>
      <c r="BB31" s="342"/>
      <c r="BC31" s="342"/>
      <c r="BD31" s="342"/>
      <c r="BE31" s="342"/>
      <c r="BF31" s="342"/>
      <c r="BG31" s="342"/>
      <c r="BH31" s="476"/>
      <c r="BI31" s="17"/>
      <c r="BJ31" s="17"/>
      <c r="BK31" s="17"/>
    </row>
    <row r="32" spans="1:63" ht="15.75" customHeight="1" x14ac:dyDescent="0.25">
      <c r="A32" s="342"/>
      <c r="B32" s="342"/>
      <c r="C32" s="342"/>
      <c r="D32" s="401"/>
      <c r="E32" s="342"/>
      <c r="F32" s="342"/>
      <c r="G32" s="342"/>
      <c r="H32" s="342"/>
      <c r="I32" s="342"/>
      <c r="J32" s="342"/>
      <c r="K32" s="342"/>
      <c r="L32" s="342"/>
      <c r="M32" s="342"/>
      <c r="N32" s="342"/>
      <c r="O32" s="342"/>
      <c r="P32" s="342"/>
      <c r="Q32" s="342"/>
      <c r="R32" s="342"/>
      <c r="S32" s="342"/>
      <c r="T32" s="342"/>
      <c r="U32" s="342"/>
      <c r="V32" s="342"/>
      <c r="W32" s="342"/>
      <c r="X32" s="342"/>
      <c r="Y32" s="342"/>
      <c r="Z32" s="71">
        <v>4</v>
      </c>
      <c r="AA32" s="71"/>
      <c r="AB32" s="71"/>
      <c r="AC32" s="71"/>
      <c r="AD32" s="71"/>
      <c r="AE32" s="71"/>
      <c r="AF32" s="71"/>
      <c r="AG32" s="78"/>
      <c r="AH32" s="73"/>
      <c r="AI32" s="78"/>
      <c r="AJ32" s="73" t="str">
        <f t="shared" si="7"/>
        <v/>
      </c>
      <c r="AK32" s="73"/>
      <c r="AL32" s="74" t="str">
        <f t="shared" si="8"/>
        <v/>
      </c>
      <c r="AM32" s="73"/>
      <c r="AN32" s="74" t="str">
        <f t="shared" si="9"/>
        <v/>
      </c>
      <c r="AO32" s="75" t="str">
        <f t="shared" si="6"/>
        <v/>
      </c>
      <c r="AP32" s="76" t="str">
        <f t="shared" si="12"/>
        <v/>
      </c>
      <c r="AQ32" s="76" t="str">
        <f t="shared" si="13"/>
        <v/>
      </c>
      <c r="AR32" s="73"/>
      <c r="AS32" s="73"/>
      <c r="AT32" s="73"/>
      <c r="AU32" s="342"/>
      <c r="AV32" s="342"/>
      <c r="AW32" s="342"/>
      <c r="AX32" s="342"/>
      <c r="AY32" s="342"/>
      <c r="AZ32" s="342"/>
      <c r="BA32" s="342"/>
      <c r="BB32" s="342"/>
      <c r="BC32" s="342"/>
      <c r="BD32" s="342"/>
      <c r="BE32" s="342"/>
      <c r="BF32" s="342"/>
      <c r="BG32" s="342"/>
      <c r="BH32" s="476"/>
      <c r="BI32" s="17"/>
      <c r="BJ32" s="17"/>
      <c r="BK32" s="17"/>
    </row>
    <row r="33" spans="1:63" ht="15.75" customHeight="1" x14ac:dyDescent="0.25">
      <c r="A33" s="342"/>
      <c r="B33" s="342"/>
      <c r="C33" s="342"/>
      <c r="D33" s="401"/>
      <c r="E33" s="342"/>
      <c r="F33" s="342"/>
      <c r="G33" s="342"/>
      <c r="H33" s="342"/>
      <c r="I33" s="342"/>
      <c r="J33" s="342"/>
      <c r="K33" s="342"/>
      <c r="L33" s="342"/>
      <c r="M33" s="342"/>
      <c r="N33" s="342"/>
      <c r="O33" s="342"/>
      <c r="P33" s="342"/>
      <c r="Q33" s="342"/>
      <c r="R33" s="342"/>
      <c r="S33" s="342"/>
      <c r="T33" s="342"/>
      <c r="U33" s="342"/>
      <c r="V33" s="342"/>
      <c r="W33" s="342"/>
      <c r="X33" s="342"/>
      <c r="Y33" s="342"/>
      <c r="Z33" s="71">
        <v>5</v>
      </c>
      <c r="AA33" s="71"/>
      <c r="AB33" s="71"/>
      <c r="AC33" s="71"/>
      <c r="AD33" s="71"/>
      <c r="AE33" s="71"/>
      <c r="AF33" s="71"/>
      <c r="AG33" s="78"/>
      <c r="AH33" s="73"/>
      <c r="AI33" s="78"/>
      <c r="AJ33" s="73" t="str">
        <f t="shared" si="7"/>
        <v/>
      </c>
      <c r="AK33" s="73"/>
      <c r="AL33" s="74" t="str">
        <f t="shared" si="8"/>
        <v/>
      </c>
      <c r="AM33" s="73"/>
      <c r="AN33" s="74" t="str">
        <f t="shared" si="9"/>
        <v/>
      </c>
      <c r="AO33" s="75" t="str">
        <f t="shared" si="6"/>
        <v/>
      </c>
      <c r="AP33" s="76" t="str">
        <f t="shared" si="12"/>
        <v/>
      </c>
      <c r="AQ33" s="76" t="str">
        <f t="shared" si="13"/>
        <v/>
      </c>
      <c r="AR33" s="73"/>
      <c r="AS33" s="73"/>
      <c r="AT33" s="73"/>
      <c r="AU33" s="342"/>
      <c r="AV33" s="342"/>
      <c r="AW33" s="342"/>
      <c r="AX33" s="342"/>
      <c r="AY33" s="342"/>
      <c r="AZ33" s="342"/>
      <c r="BA33" s="342"/>
      <c r="BB33" s="342"/>
      <c r="BC33" s="342"/>
      <c r="BD33" s="342"/>
      <c r="BE33" s="342"/>
      <c r="BF33" s="342"/>
      <c r="BG33" s="342"/>
      <c r="BH33" s="476"/>
      <c r="BI33" s="17"/>
      <c r="BJ33" s="17"/>
      <c r="BK33" s="17"/>
    </row>
    <row r="34" spans="1:63" ht="15.75" customHeight="1" thickBot="1" x14ac:dyDescent="0.3">
      <c r="A34" s="342"/>
      <c r="B34" s="342"/>
      <c r="C34" s="342"/>
      <c r="D34" s="402"/>
      <c r="E34" s="395"/>
      <c r="F34" s="395"/>
      <c r="G34" s="395"/>
      <c r="H34" s="395"/>
      <c r="I34" s="395"/>
      <c r="J34" s="395"/>
      <c r="K34" s="395"/>
      <c r="L34" s="395"/>
      <c r="M34" s="395"/>
      <c r="N34" s="395"/>
      <c r="O34" s="395"/>
      <c r="P34" s="395"/>
      <c r="Q34" s="395"/>
      <c r="R34" s="395"/>
      <c r="S34" s="395"/>
      <c r="T34" s="395"/>
      <c r="U34" s="395"/>
      <c r="V34" s="395"/>
      <c r="W34" s="395"/>
      <c r="X34" s="395"/>
      <c r="Y34" s="395"/>
      <c r="Z34" s="96">
        <v>6</v>
      </c>
      <c r="AA34" s="96"/>
      <c r="AB34" s="96"/>
      <c r="AC34" s="96"/>
      <c r="AD34" s="96"/>
      <c r="AE34" s="96"/>
      <c r="AF34" s="96"/>
      <c r="AG34" s="97"/>
      <c r="AH34" s="98"/>
      <c r="AI34" s="97"/>
      <c r="AJ34" s="98" t="str">
        <f t="shared" si="7"/>
        <v/>
      </c>
      <c r="AK34" s="98"/>
      <c r="AL34" s="99" t="str">
        <f t="shared" si="8"/>
        <v/>
      </c>
      <c r="AM34" s="98"/>
      <c r="AN34" s="99" t="str">
        <f t="shared" si="9"/>
        <v/>
      </c>
      <c r="AO34" s="106" t="str">
        <f t="shared" si="6"/>
        <v/>
      </c>
      <c r="AP34" s="76" t="str">
        <f t="shared" si="12"/>
        <v/>
      </c>
      <c r="AQ34" s="76" t="str">
        <f t="shared" si="13"/>
        <v/>
      </c>
      <c r="AR34" s="98"/>
      <c r="AS34" s="98"/>
      <c r="AT34" s="98"/>
      <c r="AU34" s="395"/>
      <c r="AV34" s="395"/>
      <c r="AW34" s="395"/>
      <c r="AX34" s="395"/>
      <c r="AY34" s="395"/>
      <c r="AZ34" s="395"/>
      <c r="BA34" s="395"/>
      <c r="BB34" s="395"/>
      <c r="BC34" s="395"/>
      <c r="BD34" s="395"/>
      <c r="BE34" s="395"/>
      <c r="BF34" s="395"/>
      <c r="BG34" s="395"/>
      <c r="BH34" s="477"/>
      <c r="BI34" s="17"/>
      <c r="BJ34" s="17"/>
      <c r="BK34" s="17"/>
    </row>
    <row r="35" spans="1:63" ht="15.75" customHeight="1" x14ac:dyDescent="0.25">
      <c r="A35" s="342"/>
      <c r="B35" s="342"/>
      <c r="C35" s="342"/>
      <c r="D35" s="400"/>
      <c r="E35" s="399"/>
      <c r="F35" s="403"/>
      <c r="G35" s="397"/>
      <c r="H35" s="396"/>
      <c r="I35" s="399"/>
      <c r="J35" s="396"/>
      <c r="K35" s="396" t="str">
        <f>CONCATENATE(" *",'Identificación RG-RF-RLA-FT'!C86," *",'Identificación RG-RF-RLA-FT'!E86," *",'Identificación RG-RF-RLA-FT'!G86)</f>
        <v xml:space="preserve"> * * *</v>
      </c>
      <c r="L35" s="397"/>
      <c r="M35" s="397"/>
      <c r="N35" s="413"/>
      <c r="O35" s="398"/>
      <c r="P35" s="396"/>
      <c r="Q35" s="394" t="str">
        <f>IF(P35="Muy Alta",100%,IF(P35="Alta",80%,IF(P35="Media",60%,IF(P35="Baja",40%,IF(P35="Muy Baja",20%,"")))))</f>
        <v/>
      </c>
      <c r="R35" s="396"/>
      <c r="S35" s="394" t="str">
        <f>IF(R35="Catastrófico",100%,IF(R35="Mayor",80%,IF(R35="Moderado",60%,IF(R35="Menor",40%,IF(R35="Leve",20%,"")))))</f>
        <v/>
      </c>
      <c r="T35" s="396"/>
      <c r="U35" s="394" t="str">
        <f>IF(T35="Catastrófico",100%,IF(T35="Mayor",80%,IF(T35="Moderado",60%,IF(T35="Menor",40%,IF(T35="Leve",20%,"")))))</f>
        <v/>
      </c>
      <c r="V35" s="396" t="str">
        <f>IF(W35=100%,"Catastrófico",IF(W35=80%,"Mayor",IF(W35=60%,"Moderado",IF(W35=40%,"Menor",IF(W35=20%,"Leve","")))))</f>
        <v/>
      </c>
      <c r="W35" s="394" t="str">
        <f>IF(AND(S35="",U35=""),"",MAX(S35,U35))</f>
        <v/>
      </c>
      <c r="X35" s="394" t="str">
        <f>CONCATENATE(P35,V35)</f>
        <v/>
      </c>
      <c r="Y35" s="396" t="str">
        <f>IF(X35="Muy AltaLeve","Alto",IF(X35="Muy AltaMenor","Alto",IF(X35="Muy AltaModerado","Alto",IF(X35="Muy AltaMayor","Alto",IF(X35="Muy AltaCatastrófico","Extremo",IF(X35="AltaLeve","Moderado",IF(X35="AltaMenor","Moderado",IF(X35="AltaModerado","Alto",IF(X35="AltaMayor","Alto",IF(X35="AltaCatastrófico","Extremo",IF(X35="MediaLeve","Moderado",IF(X35="MediaMenor","Moderado",IF(X35="MediaModerado","Moderado",IF(X35="MediaMayor","Alto",IF(X35="MediaCatastrófico","Extremo",IF(X35="BajaLeve","Bajo",IF(X35="BajaMenor","Moderado",IF(X35="BajaModerado","Moderado",IF(X35="BajaMayor","Alto",IF(X35="BajaCatastrófico","Extremo",IF(X35="Muy BajaLeve","Bajo",IF(X35="Muy BajaMenor","Bajo",IF(X35="Muy BajaModerado","Moderado",IF(X35="Muy BajaMayor","Alto",IF(X35="Muy BajaCatastrófico","Extremo","")))))))))))))))))))))))))</f>
        <v/>
      </c>
      <c r="Z35" s="63">
        <v>1</v>
      </c>
      <c r="AA35" s="63"/>
      <c r="AB35" s="63"/>
      <c r="AC35" s="63"/>
      <c r="AD35" s="63"/>
      <c r="AE35" s="63"/>
      <c r="AF35" s="63"/>
      <c r="AG35" s="104"/>
      <c r="AH35" s="64"/>
      <c r="AI35" s="104"/>
      <c r="AJ35" s="87" t="str">
        <f t="shared" si="7"/>
        <v/>
      </c>
      <c r="AK35" s="64"/>
      <c r="AL35" s="66" t="str">
        <f t="shared" si="8"/>
        <v/>
      </c>
      <c r="AM35" s="64"/>
      <c r="AN35" s="66" t="str">
        <f t="shared" si="9"/>
        <v/>
      </c>
      <c r="AO35" s="67" t="str">
        <f t="shared" si="6"/>
        <v/>
      </c>
      <c r="AP35" s="68" t="str">
        <f>IFERROR(IF(AJ35="Probabilidad",(Q35-(+Q35*AO35)),IF(AJ35="Impacto",Q35,"")),"")</f>
        <v/>
      </c>
      <c r="AQ35" s="68" t="str">
        <f>IFERROR(IF(AJ35="Impacto",(W35-(+W35*AO35)),IF(AJ35="Probabilidad",W35,"")),"")</f>
        <v/>
      </c>
      <c r="AR35" s="64"/>
      <c r="AS35" s="64"/>
      <c r="AT35" s="64"/>
      <c r="AU35" s="452" t="str">
        <f>Q35</f>
        <v/>
      </c>
      <c r="AV35" s="452" t="str">
        <f>IF(AP35="","",MIN(AP35:AP40))</f>
        <v/>
      </c>
      <c r="AW35" s="396" t="str">
        <f>IFERROR(IF(AV35="","",IF(AV35&lt;=0.2,"Muy Baja",IF(AV35&lt;=0.4,"Baja",IF(AV35&lt;=0.6,"Media",IF(AV35&lt;=0.8,"Alta","Muy Alta"))))),"")</f>
        <v/>
      </c>
      <c r="AX35" s="452" t="str">
        <f>W35</f>
        <v/>
      </c>
      <c r="AY35" s="452" t="str">
        <f>IF(AQ35="","",MIN(AQ35:AQ40))</f>
        <v/>
      </c>
      <c r="AZ35" s="396" t="str">
        <f>IFERROR(IF(AY35="","",IF(AY35&lt;=0.2,"Leve",IF(AY35&lt;=0.4,"Menor",IF(AY35&lt;=0.6,"Moderado",IF(AY35&lt;=0.8,"Mayor","Catastrófico"))))),"")</f>
        <v/>
      </c>
      <c r="BA35" s="396" t="str">
        <f>Y35</f>
        <v/>
      </c>
      <c r="BB35" s="396" t="str">
        <f>IFERROR(IF(OR(AND(AW35="Muy Baja",AZ35="Leve"),AND(AW35="Muy Baja",AZ35="Menor"),AND(AW35="Baja",AZ35="Leve")),"Bajo",IF(OR(AND(AW35="Muy baja",AZ35="Moderado"),AND(AW35="Baja",AZ35="Menor"),AND(AW35="Baja",AZ35="Moderado"),AND(AW35="Media",AZ35="Leve"),AND(AW35="Media",AZ35="Menor"),AND(AW35="Media",AZ35="Moderado"),AND(AW35="Alta",AZ35="Leve"),AND(AW35="Alta",AZ35="Menor")),"Moderado",IF(OR(AND(AW35="Muy Baja",AZ35="Mayor"),AND(AW35="Baja",AZ35="Mayor"),AND(AW35="Media",AZ35="Mayor"),AND(AW35="Alta",AZ35="Moderado"),AND(AW35="Alta",AZ35="Mayor"),AND(AW35="Muy Alta",AZ35="Leve"),AND(AW35="Muy Alta",AZ35="Menor"),AND(AW35="Muy Alta",AZ35="Moderado"),AND(AW35="Muy Alta",AZ35="Mayor")),"Alto",IF(OR(AND(AW35="Muy Baja",AZ35="Catastrófico"),AND(AW35="Baja",AZ35="Catastrófico"),AND(AW35="Media",AZ35="Catastrófico"),AND(AW35="Alta",AZ35="Catastrófico"),AND(AW35="Muy Alta",AZ35="Catastrófico")),"Extremo","")))),"")</f>
        <v/>
      </c>
      <c r="BC35" s="396"/>
      <c r="BD35" s="397"/>
      <c r="BE35" s="397"/>
      <c r="BF35" s="468"/>
      <c r="BG35" s="468"/>
      <c r="BH35" s="475"/>
      <c r="BI35" s="17"/>
      <c r="BJ35" s="17"/>
      <c r="BK35" s="17"/>
    </row>
    <row r="36" spans="1:63" ht="15.75" customHeight="1" x14ac:dyDescent="0.25">
      <c r="A36" s="342"/>
      <c r="B36" s="342"/>
      <c r="C36" s="342"/>
      <c r="D36" s="401"/>
      <c r="E36" s="342"/>
      <c r="F36" s="342"/>
      <c r="G36" s="342"/>
      <c r="H36" s="342"/>
      <c r="I36" s="342"/>
      <c r="J36" s="342"/>
      <c r="K36" s="342"/>
      <c r="L36" s="342"/>
      <c r="M36" s="342"/>
      <c r="N36" s="342"/>
      <c r="O36" s="342"/>
      <c r="P36" s="342"/>
      <c r="Q36" s="342"/>
      <c r="R36" s="342"/>
      <c r="S36" s="342"/>
      <c r="T36" s="342"/>
      <c r="U36" s="342"/>
      <c r="V36" s="342"/>
      <c r="W36" s="342"/>
      <c r="X36" s="342"/>
      <c r="Y36" s="342"/>
      <c r="Z36" s="71">
        <v>2</v>
      </c>
      <c r="AA36" s="71"/>
      <c r="AB36" s="71"/>
      <c r="AC36" s="71"/>
      <c r="AD36" s="71"/>
      <c r="AE36" s="71"/>
      <c r="AF36" s="71"/>
      <c r="AG36" s="78"/>
      <c r="AH36" s="73"/>
      <c r="AI36" s="78"/>
      <c r="AJ36" s="73" t="str">
        <f t="shared" si="7"/>
        <v/>
      </c>
      <c r="AK36" s="73"/>
      <c r="AL36" s="74" t="str">
        <f t="shared" si="8"/>
        <v/>
      </c>
      <c r="AM36" s="73"/>
      <c r="AN36" s="74" t="str">
        <f t="shared" si="9"/>
        <v/>
      </c>
      <c r="AO36" s="75" t="str">
        <f t="shared" si="6"/>
        <v/>
      </c>
      <c r="AP36" s="76" t="str">
        <f>IFERROR(IF(AND(AJ35="Probabilidad",AJ36="Probabilidad"),(AP35-(+AP35*AO36)),IF(AJ36="Probabilidad",(Q35-(+Q35*AO36)),IF(AJ36="Impacto",AP35,""))),"")</f>
        <v/>
      </c>
      <c r="AQ36" s="76" t="str">
        <f>IFERROR(IF(AND(AJ35="Impacto",AJ36="Impacto"),(AQ35-(+AQ35*AO36)),IF(AJ36="Impacto",(W35-(+W35*AO36)),IF(AJ36="Probabilidad",AQ35,""))),"")</f>
        <v/>
      </c>
      <c r="AR36" s="73"/>
      <c r="AS36" s="73"/>
      <c r="AT36" s="73"/>
      <c r="AU36" s="342"/>
      <c r="AV36" s="342"/>
      <c r="AW36" s="342"/>
      <c r="AX36" s="342"/>
      <c r="AY36" s="342"/>
      <c r="AZ36" s="342"/>
      <c r="BA36" s="342"/>
      <c r="BB36" s="342"/>
      <c r="BC36" s="342"/>
      <c r="BD36" s="342"/>
      <c r="BE36" s="342"/>
      <c r="BF36" s="342"/>
      <c r="BG36" s="342"/>
      <c r="BH36" s="476"/>
      <c r="BI36" s="17"/>
      <c r="BJ36" s="17"/>
      <c r="BK36" s="17"/>
    </row>
    <row r="37" spans="1:63" ht="15.75" customHeight="1" x14ac:dyDescent="0.25">
      <c r="A37" s="342"/>
      <c r="B37" s="342"/>
      <c r="C37" s="342"/>
      <c r="D37" s="401"/>
      <c r="E37" s="342"/>
      <c r="F37" s="342"/>
      <c r="G37" s="342"/>
      <c r="H37" s="342"/>
      <c r="I37" s="342"/>
      <c r="J37" s="342"/>
      <c r="K37" s="342"/>
      <c r="L37" s="342"/>
      <c r="M37" s="342"/>
      <c r="N37" s="342"/>
      <c r="O37" s="342"/>
      <c r="P37" s="342"/>
      <c r="Q37" s="342"/>
      <c r="R37" s="342"/>
      <c r="S37" s="342"/>
      <c r="T37" s="342"/>
      <c r="U37" s="342"/>
      <c r="V37" s="342"/>
      <c r="W37" s="342"/>
      <c r="X37" s="342"/>
      <c r="Y37" s="342"/>
      <c r="Z37" s="71">
        <v>3</v>
      </c>
      <c r="AA37" s="71"/>
      <c r="AB37" s="71"/>
      <c r="AC37" s="71"/>
      <c r="AD37" s="71"/>
      <c r="AE37" s="71"/>
      <c r="AF37" s="71"/>
      <c r="AG37" s="78"/>
      <c r="AH37" s="73"/>
      <c r="AI37" s="78"/>
      <c r="AJ37" s="73" t="str">
        <f t="shared" si="7"/>
        <v/>
      </c>
      <c r="AK37" s="73"/>
      <c r="AL37" s="74" t="str">
        <f t="shared" si="8"/>
        <v/>
      </c>
      <c r="AM37" s="73"/>
      <c r="AN37" s="74" t="str">
        <f t="shared" si="9"/>
        <v/>
      </c>
      <c r="AO37" s="75" t="str">
        <f t="shared" si="6"/>
        <v/>
      </c>
      <c r="AP37" s="76" t="str">
        <f t="shared" ref="AP37:AP40" si="14">IFERROR(IF(AND(AJ36="Probabilidad",AJ37="Probabilidad"),(AP36-(+AP36*AO37)),IF(AND(AJ36="Impacto",AJ37="Probabilidad"),(AP35-(+AP35*AO37)),IF(AJ37="Impacto",AP36,""))),"")</f>
        <v/>
      </c>
      <c r="AQ37" s="76" t="str">
        <f t="shared" ref="AQ37:AQ40" si="15">IFERROR(IF(AND(AJ36="Impacto",AJ37="Impacto"),(AQ36-(+AQ36*AO37)),IF(AND(AJ36="Probabilidad",AJ37="Impacto"),(AQ35-(+AQ35*AO37)),IF(AJ37="Probabilidad",AQ36,""))),"")</f>
        <v/>
      </c>
      <c r="AR37" s="73"/>
      <c r="AS37" s="73"/>
      <c r="AT37" s="73"/>
      <c r="AU37" s="342"/>
      <c r="AV37" s="342"/>
      <c r="AW37" s="342"/>
      <c r="AX37" s="342"/>
      <c r="AY37" s="342"/>
      <c r="AZ37" s="342"/>
      <c r="BA37" s="342"/>
      <c r="BB37" s="342"/>
      <c r="BC37" s="342"/>
      <c r="BD37" s="342"/>
      <c r="BE37" s="342"/>
      <c r="BF37" s="342"/>
      <c r="BG37" s="342"/>
      <c r="BH37" s="476"/>
      <c r="BI37" s="17"/>
      <c r="BJ37" s="17"/>
      <c r="BK37" s="17"/>
    </row>
    <row r="38" spans="1:63" ht="15.75" customHeight="1" x14ac:dyDescent="0.25">
      <c r="A38" s="342"/>
      <c r="B38" s="342"/>
      <c r="C38" s="342"/>
      <c r="D38" s="401"/>
      <c r="E38" s="342"/>
      <c r="F38" s="342"/>
      <c r="G38" s="342"/>
      <c r="H38" s="342"/>
      <c r="I38" s="342"/>
      <c r="J38" s="342"/>
      <c r="K38" s="342"/>
      <c r="L38" s="342"/>
      <c r="M38" s="342"/>
      <c r="N38" s="342"/>
      <c r="O38" s="342"/>
      <c r="P38" s="342"/>
      <c r="Q38" s="342"/>
      <c r="R38" s="342"/>
      <c r="S38" s="342"/>
      <c r="T38" s="342"/>
      <c r="U38" s="342"/>
      <c r="V38" s="342"/>
      <c r="W38" s="342"/>
      <c r="X38" s="342"/>
      <c r="Y38" s="342"/>
      <c r="Z38" s="71">
        <v>4</v>
      </c>
      <c r="AA38" s="71"/>
      <c r="AB38" s="71"/>
      <c r="AC38" s="71"/>
      <c r="AD38" s="71"/>
      <c r="AE38" s="71"/>
      <c r="AF38" s="71"/>
      <c r="AG38" s="78"/>
      <c r="AH38" s="73"/>
      <c r="AI38" s="78"/>
      <c r="AJ38" s="73" t="str">
        <f t="shared" si="7"/>
        <v/>
      </c>
      <c r="AK38" s="73"/>
      <c r="AL38" s="74" t="str">
        <f t="shared" si="8"/>
        <v/>
      </c>
      <c r="AM38" s="73"/>
      <c r="AN38" s="74" t="str">
        <f t="shared" si="9"/>
        <v/>
      </c>
      <c r="AO38" s="75" t="str">
        <f t="shared" si="6"/>
        <v/>
      </c>
      <c r="AP38" s="76" t="str">
        <f t="shared" si="14"/>
        <v/>
      </c>
      <c r="AQ38" s="76" t="str">
        <f t="shared" si="15"/>
        <v/>
      </c>
      <c r="AR38" s="73"/>
      <c r="AS38" s="73"/>
      <c r="AT38" s="73"/>
      <c r="AU38" s="342"/>
      <c r="AV38" s="342"/>
      <c r="AW38" s="342"/>
      <c r="AX38" s="342"/>
      <c r="AY38" s="342"/>
      <c r="AZ38" s="342"/>
      <c r="BA38" s="342"/>
      <c r="BB38" s="342"/>
      <c r="BC38" s="342"/>
      <c r="BD38" s="342"/>
      <c r="BE38" s="342"/>
      <c r="BF38" s="342"/>
      <c r="BG38" s="342"/>
      <c r="BH38" s="476"/>
      <c r="BI38" s="17"/>
      <c r="BJ38" s="17"/>
      <c r="BK38" s="17"/>
    </row>
    <row r="39" spans="1:63" ht="15.75" customHeight="1" x14ac:dyDescent="0.25">
      <c r="A39" s="342"/>
      <c r="B39" s="342"/>
      <c r="C39" s="342"/>
      <c r="D39" s="401"/>
      <c r="E39" s="342"/>
      <c r="F39" s="342"/>
      <c r="G39" s="342"/>
      <c r="H39" s="342"/>
      <c r="I39" s="342"/>
      <c r="J39" s="342"/>
      <c r="K39" s="342"/>
      <c r="L39" s="342"/>
      <c r="M39" s="342"/>
      <c r="N39" s="342"/>
      <c r="O39" s="342"/>
      <c r="P39" s="342"/>
      <c r="Q39" s="342"/>
      <c r="R39" s="342"/>
      <c r="S39" s="342"/>
      <c r="T39" s="342"/>
      <c r="U39" s="342"/>
      <c r="V39" s="342"/>
      <c r="W39" s="342"/>
      <c r="X39" s="342"/>
      <c r="Y39" s="342"/>
      <c r="Z39" s="71">
        <v>5</v>
      </c>
      <c r="AA39" s="71"/>
      <c r="AB39" s="71"/>
      <c r="AC39" s="71"/>
      <c r="AD39" s="71"/>
      <c r="AE39" s="71"/>
      <c r="AF39" s="71"/>
      <c r="AG39" s="78"/>
      <c r="AH39" s="73"/>
      <c r="AI39" s="78"/>
      <c r="AJ39" s="73" t="str">
        <f t="shared" si="7"/>
        <v/>
      </c>
      <c r="AK39" s="73"/>
      <c r="AL39" s="74" t="str">
        <f t="shared" si="8"/>
        <v/>
      </c>
      <c r="AM39" s="73"/>
      <c r="AN39" s="74" t="str">
        <f t="shared" si="9"/>
        <v/>
      </c>
      <c r="AO39" s="75" t="str">
        <f t="shared" si="6"/>
        <v/>
      </c>
      <c r="AP39" s="76" t="str">
        <f t="shared" si="14"/>
        <v/>
      </c>
      <c r="AQ39" s="76" t="str">
        <f t="shared" si="15"/>
        <v/>
      </c>
      <c r="AR39" s="73"/>
      <c r="AS39" s="73"/>
      <c r="AT39" s="73"/>
      <c r="AU39" s="342"/>
      <c r="AV39" s="342"/>
      <c r="AW39" s="342"/>
      <c r="AX39" s="342"/>
      <c r="AY39" s="342"/>
      <c r="AZ39" s="342"/>
      <c r="BA39" s="342"/>
      <c r="BB39" s="342"/>
      <c r="BC39" s="342"/>
      <c r="BD39" s="342"/>
      <c r="BE39" s="342"/>
      <c r="BF39" s="342"/>
      <c r="BG39" s="342"/>
      <c r="BH39" s="476"/>
      <c r="BI39" s="17"/>
      <c r="BJ39" s="17"/>
      <c r="BK39" s="17"/>
    </row>
    <row r="40" spans="1:63" ht="15.75" customHeight="1" thickBot="1" x14ac:dyDescent="0.3">
      <c r="A40" s="342"/>
      <c r="B40" s="342"/>
      <c r="C40" s="342"/>
      <c r="D40" s="411"/>
      <c r="E40" s="412"/>
      <c r="F40" s="342"/>
      <c r="G40" s="344"/>
      <c r="H40" s="412"/>
      <c r="I40" s="395"/>
      <c r="J40" s="412"/>
      <c r="K40" s="412"/>
      <c r="L40" s="344"/>
      <c r="M40" s="344"/>
      <c r="N40" s="344"/>
      <c r="O40" s="344"/>
      <c r="P40" s="412"/>
      <c r="Q40" s="412"/>
      <c r="R40" s="412"/>
      <c r="S40" s="412"/>
      <c r="T40" s="412"/>
      <c r="U40" s="412"/>
      <c r="V40" s="412"/>
      <c r="W40" s="412"/>
      <c r="X40" s="412"/>
      <c r="Y40" s="412"/>
      <c r="Z40" s="79">
        <v>6</v>
      </c>
      <c r="AA40" s="307"/>
      <c r="AB40" s="307"/>
      <c r="AC40" s="307"/>
      <c r="AD40" s="307"/>
      <c r="AE40" s="307"/>
      <c r="AF40" s="307"/>
      <c r="AG40" s="80"/>
      <c r="AH40" s="81"/>
      <c r="AI40" s="80"/>
      <c r="AJ40" s="81" t="str">
        <f t="shared" si="7"/>
        <v/>
      </c>
      <c r="AK40" s="81"/>
      <c r="AL40" s="107" t="str">
        <f t="shared" si="8"/>
        <v/>
      </c>
      <c r="AM40" s="81"/>
      <c r="AN40" s="107" t="str">
        <f t="shared" si="9"/>
        <v/>
      </c>
      <c r="AO40" s="108" t="str">
        <f t="shared" si="6"/>
        <v/>
      </c>
      <c r="AP40" s="109" t="str">
        <f t="shared" si="14"/>
        <v/>
      </c>
      <c r="AQ40" s="109" t="str">
        <f t="shared" si="15"/>
        <v/>
      </c>
      <c r="AR40" s="81"/>
      <c r="AS40" s="81"/>
      <c r="AT40" s="81"/>
      <c r="AU40" s="412"/>
      <c r="AV40" s="412"/>
      <c r="AW40" s="412"/>
      <c r="AX40" s="412"/>
      <c r="AY40" s="412"/>
      <c r="AZ40" s="412"/>
      <c r="BA40" s="412"/>
      <c r="BB40" s="412"/>
      <c r="BC40" s="412"/>
      <c r="BD40" s="344"/>
      <c r="BE40" s="344"/>
      <c r="BF40" s="344"/>
      <c r="BG40" s="344"/>
      <c r="BH40" s="477"/>
      <c r="BI40" s="17"/>
      <c r="BJ40" s="17"/>
      <c r="BK40" s="17"/>
    </row>
    <row r="41" spans="1:63" ht="15.75" customHeight="1" x14ac:dyDescent="0.25">
      <c r="A41" s="342"/>
      <c r="B41" s="342"/>
      <c r="C41" s="342"/>
      <c r="D41" s="399"/>
      <c r="E41" s="399"/>
      <c r="F41" s="403"/>
      <c r="G41" s="397"/>
      <c r="H41" s="396"/>
      <c r="I41" s="399"/>
      <c r="J41" s="396"/>
      <c r="K41" s="396" t="str">
        <f>CONCATENATE(" *",'Identificación RG-RF-RLA-FT'!C103," *",'Identificación RG-RF-RLA-FT'!E103," *",'Identificación RG-RF-RLA-FT'!G103)</f>
        <v xml:space="preserve"> * * *</v>
      </c>
      <c r="L41" s="397"/>
      <c r="M41" s="397"/>
      <c r="N41" s="397"/>
      <c r="O41" s="398"/>
      <c r="P41" s="396"/>
      <c r="Q41" s="394" t="str">
        <f>IF(P41="Muy Alta",100%,IF(P41="Alta",80%,IF(P41="Media",60%,IF(P41="Baja",40%,IF(P41="Muy Baja",20%,"")))))</f>
        <v/>
      </c>
      <c r="R41" s="396"/>
      <c r="S41" s="394" t="str">
        <f>IF(R41="Catastrófico",100%,IF(R41="Mayor",80%,IF(R41="Moderado",60%,IF(R41="Menor",40%,IF(R41="Leve",20%,"")))))</f>
        <v/>
      </c>
      <c r="T41" s="396"/>
      <c r="U41" s="394" t="str">
        <f>IF(T41="Catastrófico",100%,IF(T41="Mayor",80%,IF(T41="Moderado",60%,IF(T41="Menor",40%,IF(T41="Leve",20%,"")))))</f>
        <v/>
      </c>
      <c r="V41" s="396" t="str">
        <f>IF(W41=100%,"Catastrófico",IF(W41=80%,"Mayor",IF(W41=60%,"Moderado",IF(W41=40%,"Menor",IF(W41=20%,"Leve","")))))</f>
        <v/>
      </c>
      <c r="W41" s="394" t="str">
        <f>IF(AND(S41="",U41=""),"",MAX(S41,U41))</f>
        <v/>
      </c>
      <c r="X41" s="394" t="str">
        <f>CONCATENATE(P41,V41)</f>
        <v/>
      </c>
      <c r="Y41" s="396" t="str">
        <f>IF(X41="Muy AltaLeve","Alto",IF(X41="Muy AltaMenor","Alto",IF(X41="Muy AltaModerado","Alto",IF(X41="Muy AltaMayor","Alto",IF(X41="Muy AltaCatastrófico","Extremo",IF(X41="AltaLeve","Moderado",IF(X41="AltaMenor","Moderado",IF(X41="AltaModerado","Alto",IF(X41="AltaMayor","Alto",IF(X41="AltaCatastrófico","Extremo",IF(X41="MediaLeve","Moderado",IF(X41="MediaMenor","Moderado",IF(X41="MediaModerado","Moderado",IF(X41="MediaMayor","Alto",IF(X41="MediaCatastrófico","Extremo",IF(X41="BajaLeve","Bajo",IF(X41="BajaMenor","Moderado",IF(X41="BajaModerado","Moderado",IF(X41="BajaMayor","Alto",IF(X41="BajaCatastrófico","Extremo",IF(X41="Muy BajaLeve","Bajo",IF(X41="Muy BajaMenor","Bajo",IF(X41="Muy BajaModerado","Moderado",IF(X41="Muy BajaMayor","Alto",IF(X41="Muy BajaCatastrófico","Extremo","")))))))))))))))))))))))))</f>
        <v/>
      </c>
      <c r="Z41" s="63">
        <v>1</v>
      </c>
      <c r="AA41" s="63"/>
      <c r="AB41" s="63"/>
      <c r="AC41" s="63"/>
      <c r="AD41" s="63"/>
      <c r="AE41" s="63"/>
      <c r="AF41" s="63"/>
      <c r="AG41" s="104"/>
      <c r="AH41" s="64"/>
      <c r="AI41" s="104"/>
      <c r="AJ41" s="64" t="str">
        <f t="shared" si="7"/>
        <v/>
      </c>
      <c r="AK41" s="64"/>
      <c r="AL41" s="66" t="str">
        <f t="shared" si="8"/>
        <v/>
      </c>
      <c r="AM41" s="64"/>
      <c r="AN41" s="66" t="str">
        <f t="shared" si="9"/>
        <v/>
      </c>
      <c r="AO41" s="67" t="str">
        <f t="shared" si="6"/>
        <v/>
      </c>
      <c r="AP41" s="68" t="str">
        <f>IFERROR(IF(AJ41="Probabilidad",(Q41-(+Q41*AO41)),IF(AJ41="Impacto",Q41,"")),"")</f>
        <v/>
      </c>
      <c r="AQ41" s="68" t="str">
        <f>IFERROR(IF(AJ41="Impacto",(W41-(+W41*AO41)),IF(AJ41="Probabilidad",W41,"")),"")</f>
        <v/>
      </c>
      <c r="AR41" s="64"/>
      <c r="AS41" s="64"/>
      <c r="AT41" s="64"/>
      <c r="AU41" s="452" t="str">
        <f>Q41</f>
        <v/>
      </c>
      <c r="AV41" s="452" t="str">
        <f>IF(AP41="","",MIN(AP41:AP46))</f>
        <v/>
      </c>
      <c r="AW41" s="396" t="str">
        <f>IFERROR(IF(AV41="","",IF(AV41&lt;=0.2,"Muy Baja",IF(AV41&lt;=0.4,"Baja",IF(AV41&lt;=0.6,"Media",IF(AV41&lt;=0.8,"Alta","Muy Alta"))))),"")</f>
        <v/>
      </c>
      <c r="AX41" s="452" t="str">
        <f>W41</f>
        <v/>
      </c>
      <c r="AY41" s="452" t="str">
        <f>IF(AQ41="","",MIN(AQ41:AQ46))</f>
        <v/>
      </c>
      <c r="AZ41" s="396" t="str">
        <f>IFERROR(IF(AY41="","",IF(AY41&lt;=0.2,"Leve",IF(AY41&lt;=0.4,"Menor",IF(AY41&lt;=0.6,"Moderado",IF(AY41&lt;=0.8,"Mayor","Catastrófico"))))),"")</f>
        <v/>
      </c>
      <c r="BA41" s="396" t="str">
        <f>Y41</f>
        <v/>
      </c>
      <c r="BB41" s="396" t="str">
        <f>IFERROR(IF(OR(AND(AW41="Muy Baja",AZ41="Leve"),AND(AW41="Muy Baja",AZ41="Menor"),AND(AW41="Baja",AZ41="Leve")),"Bajo",IF(OR(AND(AW41="Muy baja",AZ41="Moderado"),AND(AW41="Baja",AZ41="Menor"),AND(AW41="Baja",AZ41="Moderado"),AND(AW41="Media",AZ41="Leve"),AND(AW41="Media",AZ41="Menor"),AND(AW41="Media",AZ41="Moderado"),AND(AW41="Alta",AZ41="Leve"),AND(AW41="Alta",AZ41="Menor")),"Moderado",IF(OR(AND(AW41="Muy Baja",AZ41="Mayor"),AND(AW41="Baja",AZ41="Mayor"),AND(AW41="Media",AZ41="Mayor"),AND(AW41="Alta",AZ41="Moderado"),AND(AW41="Alta",AZ41="Mayor"),AND(AW41="Muy Alta",AZ41="Leve"),AND(AW41="Muy Alta",AZ41="Menor"),AND(AW41="Muy Alta",AZ41="Moderado"),AND(AW41="Muy Alta",AZ41="Mayor")),"Alto",IF(OR(AND(AW41="Muy Baja",AZ41="Catastrófico"),AND(AW41="Baja",AZ41="Catastrófico"),AND(AW41="Media",AZ41="Catastrófico"),AND(AW41="Alta",AZ41="Catastrófico"),AND(AW41="Muy Alta",AZ41="Catastrófico")),"Extremo","")))),"")</f>
        <v/>
      </c>
      <c r="BC41" s="396"/>
      <c r="BD41" s="469"/>
      <c r="BE41" s="397"/>
      <c r="BF41" s="468"/>
      <c r="BG41" s="468"/>
      <c r="BH41" s="475"/>
      <c r="BI41" s="17"/>
      <c r="BJ41" s="17"/>
      <c r="BK41" s="17"/>
    </row>
    <row r="42" spans="1:63" ht="15.75" customHeight="1" x14ac:dyDescent="0.25">
      <c r="A42" s="342"/>
      <c r="B42" s="342"/>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71">
        <v>2</v>
      </c>
      <c r="AA42" s="71"/>
      <c r="AB42" s="71"/>
      <c r="AC42" s="71"/>
      <c r="AD42" s="71"/>
      <c r="AE42" s="71"/>
      <c r="AF42" s="71"/>
      <c r="AG42" s="78"/>
      <c r="AH42" s="73"/>
      <c r="AI42" s="78"/>
      <c r="AJ42" s="73" t="str">
        <f t="shared" si="7"/>
        <v/>
      </c>
      <c r="AK42" s="73"/>
      <c r="AL42" s="74" t="str">
        <f t="shared" si="8"/>
        <v/>
      </c>
      <c r="AM42" s="73"/>
      <c r="AN42" s="74" t="str">
        <f t="shared" si="9"/>
        <v/>
      </c>
      <c r="AO42" s="75" t="str">
        <f t="shared" si="6"/>
        <v/>
      </c>
      <c r="AP42" s="76" t="str">
        <f>IFERROR(IF(AND(AJ41="Probabilidad",AJ42="Probabilidad"),(AP41-(+AP41*AO42)),IF(AJ42="Probabilidad",(Q41-(+Q41*AO42)),IF(AJ42="Impacto",AP41,""))),"")</f>
        <v/>
      </c>
      <c r="AQ42" s="76" t="str">
        <f>IFERROR(IF(AND(AJ41="Impacto",AJ42="Impacto"),(AQ41-(+AQ41*AO42)),IF(AJ42="Impacto",(W41-(+W41*AO42)),IF(AJ42="Probabilidad",AQ41,""))),"")</f>
        <v/>
      </c>
      <c r="AR42" s="73"/>
      <c r="AS42" s="73"/>
      <c r="AT42" s="73"/>
      <c r="AU42" s="342"/>
      <c r="AV42" s="342"/>
      <c r="AW42" s="342"/>
      <c r="AX42" s="342"/>
      <c r="AY42" s="342"/>
      <c r="AZ42" s="342"/>
      <c r="BA42" s="342"/>
      <c r="BB42" s="342"/>
      <c r="BC42" s="342"/>
      <c r="BD42" s="342"/>
      <c r="BE42" s="342"/>
      <c r="BF42" s="342"/>
      <c r="BG42" s="342"/>
      <c r="BH42" s="476"/>
      <c r="BI42" s="17"/>
      <c r="BJ42" s="17"/>
      <c r="BK42" s="17"/>
    </row>
    <row r="43" spans="1:63" ht="15.75" customHeight="1" x14ac:dyDescent="0.25">
      <c r="A43" s="342"/>
      <c r="B43" s="342"/>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71">
        <v>3</v>
      </c>
      <c r="AA43" s="71"/>
      <c r="AB43" s="71"/>
      <c r="AC43" s="71"/>
      <c r="AD43" s="71"/>
      <c r="AE43" s="71"/>
      <c r="AF43" s="71"/>
      <c r="AG43" s="78"/>
      <c r="AH43" s="73"/>
      <c r="AI43" s="78"/>
      <c r="AJ43" s="73" t="str">
        <f t="shared" si="7"/>
        <v/>
      </c>
      <c r="AK43" s="73"/>
      <c r="AL43" s="74" t="str">
        <f t="shared" si="8"/>
        <v/>
      </c>
      <c r="AM43" s="73"/>
      <c r="AN43" s="74" t="str">
        <f t="shared" si="9"/>
        <v/>
      </c>
      <c r="AO43" s="75" t="str">
        <f t="shared" si="6"/>
        <v/>
      </c>
      <c r="AP43" s="76" t="str">
        <f t="shared" ref="AP43:AP46" si="16">IFERROR(IF(AND(AJ42="Probabilidad",AJ43="Probabilidad"),(AP42-(+AP42*AO43)),IF(AND(AJ42="Impacto",AJ43="Probabilidad"),(AP41-(+AP41*AO43)),IF(AJ43="Impacto",AP42,""))),"")</f>
        <v/>
      </c>
      <c r="AQ43" s="76" t="str">
        <f t="shared" ref="AQ43:AQ46" si="17">IFERROR(IF(AND(AJ42="Impacto",AJ43="Impacto"),(AQ42-(+AQ42*AO43)),IF(AND(AJ42="Probabilidad",AJ43="Impacto"),(AQ41-(+AQ41*AO43)),IF(AJ43="Probabilidad",AQ42,""))),"")</f>
        <v/>
      </c>
      <c r="AR43" s="73"/>
      <c r="AS43" s="73"/>
      <c r="AT43" s="73"/>
      <c r="AU43" s="342"/>
      <c r="AV43" s="342"/>
      <c r="AW43" s="342"/>
      <c r="AX43" s="342"/>
      <c r="AY43" s="342"/>
      <c r="AZ43" s="342"/>
      <c r="BA43" s="342"/>
      <c r="BB43" s="342"/>
      <c r="BC43" s="342"/>
      <c r="BD43" s="342"/>
      <c r="BE43" s="342"/>
      <c r="BF43" s="342"/>
      <c r="BG43" s="342"/>
      <c r="BH43" s="476"/>
      <c r="BI43" s="17"/>
      <c r="BJ43" s="17"/>
      <c r="BK43" s="17"/>
    </row>
    <row r="44" spans="1:63" ht="15.75" customHeight="1" x14ac:dyDescent="0.25">
      <c r="A44" s="342"/>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71">
        <v>4</v>
      </c>
      <c r="AA44" s="71"/>
      <c r="AB44" s="71"/>
      <c r="AC44" s="71"/>
      <c r="AD44" s="71"/>
      <c r="AE44" s="71"/>
      <c r="AF44" s="71"/>
      <c r="AG44" s="78"/>
      <c r="AH44" s="73"/>
      <c r="AI44" s="78"/>
      <c r="AJ44" s="73" t="str">
        <f t="shared" si="7"/>
        <v/>
      </c>
      <c r="AK44" s="73"/>
      <c r="AL44" s="74" t="str">
        <f t="shared" si="8"/>
        <v/>
      </c>
      <c r="AM44" s="73"/>
      <c r="AN44" s="74" t="str">
        <f t="shared" si="9"/>
        <v/>
      </c>
      <c r="AO44" s="75" t="str">
        <f t="shared" si="6"/>
        <v/>
      </c>
      <c r="AP44" s="76" t="str">
        <f t="shared" si="16"/>
        <v/>
      </c>
      <c r="AQ44" s="76" t="str">
        <f t="shared" si="17"/>
        <v/>
      </c>
      <c r="AR44" s="73"/>
      <c r="AS44" s="73"/>
      <c r="AT44" s="73"/>
      <c r="AU44" s="342"/>
      <c r="AV44" s="342"/>
      <c r="AW44" s="342"/>
      <c r="AX44" s="342"/>
      <c r="AY44" s="342"/>
      <c r="AZ44" s="342"/>
      <c r="BA44" s="342"/>
      <c r="BB44" s="342"/>
      <c r="BC44" s="342"/>
      <c r="BD44" s="342"/>
      <c r="BE44" s="342"/>
      <c r="BF44" s="342"/>
      <c r="BG44" s="342"/>
      <c r="BH44" s="476"/>
      <c r="BI44" s="17"/>
      <c r="BJ44" s="17"/>
      <c r="BK44" s="17"/>
    </row>
    <row r="45" spans="1:63" ht="15.75" customHeight="1" x14ac:dyDescent="0.25">
      <c r="A45" s="342"/>
      <c r="B45" s="342"/>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71">
        <v>5</v>
      </c>
      <c r="AA45" s="71"/>
      <c r="AB45" s="71"/>
      <c r="AC45" s="71"/>
      <c r="AD45" s="71"/>
      <c r="AE45" s="71"/>
      <c r="AF45" s="71"/>
      <c r="AG45" s="78"/>
      <c r="AH45" s="73"/>
      <c r="AI45" s="78"/>
      <c r="AJ45" s="73" t="str">
        <f t="shared" si="7"/>
        <v/>
      </c>
      <c r="AK45" s="73"/>
      <c r="AL45" s="74" t="str">
        <f t="shared" si="8"/>
        <v/>
      </c>
      <c r="AM45" s="73"/>
      <c r="AN45" s="74" t="str">
        <f t="shared" si="9"/>
        <v/>
      </c>
      <c r="AO45" s="75" t="str">
        <f t="shared" si="6"/>
        <v/>
      </c>
      <c r="AP45" s="76" t="str">
        <f t="shared" si="16"/>
        <v/>
      </c>
      <c r="AQ45" s="76" t="str">
        <f t="shared" si="17"/>
        <v/>
      </c>
      <c r="AR45" s="73"/>
      <c r="AS45" s="73"/>
      <c r="AT45" s="73"/>
      <c r="AU45" s="342"/>
      <c r="AV45" s="342"/>
      <c r="AW45" s="342"/>
      <c r="AX45" s="342"/>
      <c r="AY45" s="342"/>
      <c r="AZ45" s="342"/>
      <c r="BA45" s="342"/>
      <c r="BB45" s="342"/>
      <c r="BC45" s="342"/>
      <c r="BD45" s="342"/>
      <c r="BE45" s="342"/>
      <c r="BF45" s="342"/>
      <c r="BG45" s="342"/>
      <c r="BH45" s="476"/>
      <c r="BI45" s="17"/>
      <c r="BJ45" s="17"/>
      <c r="BK45" s="17"/>
    </row>
    <row r="46" spans="1:63" ht="15.75" customHeight="1" thickBot="1" x14ac:dyDescent="0.3">
      <c r="A46" s="342"/>
      <c r="B46" s="342"/>
      <c r="C46" s="342"/>
      <c r="D46" s="395"/>
      <c r="E46" s="395"/>
      <c r="F46" s="395"/>
      <c r="G46" s="395"/>
      <c r="H46" s="395"/>
      <c r="I46" s="395"/>
      <c r="J46" s="395"/>
      <c r="K46" s="395"/>
      <c r="L46" s="395"/>
      <c r="M46" s="395"/>
      <c r="N46" s="395"/>
      <c r="O46" s="395"/>
      <c r="P46" s="395"/>
      <c r="Q46" s="395"/>
      <c r="R46" s="395"/>
      <c r="S46" s="395"/>
      <c r="T46" s="395"/>
      <c r="U46" s="395"/>
      <c r="V46" s="395"/>
      <c r="W46" s="395"/>
      <c r="X46" s="395"/>
      <c r="Y46" s="395"/>
      <c r="Z46" s="96">
        <v>6</v>
      </c>
      <c r="AA46" s="96"/>
      <c r="AB46" s="96"/>
      <c r="AC46" s="96"/>
      <c r="AD46" s="96"/>
      <c r="AE46" s="96"/>
      <c r="AF46" s="96"/>
      <c r="AG46" s="97"/>
      <c r="AH46" s="98"/>
      <c r="AI46" s="97"/>
      <c r="AJ46" s="98" t="str">
        <f t="shared" si="7"/>
        <v/>
      </c>
      <c r="AK46" s="98"/>
      <c r="AL46" s="99" t="str">
        <f t="shared" si="8"/>
        <v/>
      </c>
      <c r="AM46" s="98"/>
      <c r="AN46" s="99" t="str">
        <f t="shared" si="9"/>
        <v/>
      </c>
      <c r="AO46" s="106" t="str">
        <f t="shared" si="6"/>
        <v/>
      </c>
      <c r="AP46" s="101" t="str">
        <f t="shared" si="16"/>
        <v/>
      </c>
      <c r="AQ46" s="101" t="str">
        <f t="shared" si="17"/>
        <v/>
      </c>
      <c r="AR46" s="98"/>
      <c r="AS46" s="98"/>
      <c r="AT46" s="98"/>
      <c r="AU46" s="395"/>
      <c r="AV46" s="395"/>
      <c r="AW46" s="395"/>
      <c r="AX46" s="395"/>
      <c r="AY46" s="395"/>
      <c r="AZ46" s="395"/>
      <c r="BA46" s="395"/>
      <c r="BB46" s="395"/>
      <c r="BC46" s="395"/>
      <c r="BD46" s="395"/>
      <c r="BE46" s="395"/>
      <c r="BF46" s="395"/>
      <c r="BG46" s="395"/>
      <c r="BH46" s="477"/>
      <c r="BI46" s="17"/>
      <c r="BJ46" s="17"/>
      <c r="BK46" s="17"/>
    </row>
    <row r="47" spans="1:63" ht="15.75" customHeight="1" x14ac:dyDescent="0.25">
      <c r="A47" s="342"/>
      <c r="B47" s="342"/>
      <c r="C47" s="342"/>
      <c r="D47" s="400"/>
      <c r="E47" s="399"/>
      <c r="F47" s="403"/>
      <c r="G47" s="397"/>
      <c r="H47" s="396"/>
      <c r="I47" s="399"/>
      <c r="J47" s="396"/>
      <c r="K47" s="396" t="str">
        <f>CONCATENATE(" *",'Identificación RG-RF-RLA-FT'!C120," *",'Identificación RG-RF-RLA-FT'!E120," *",'Identificación RG-RF-RLA-FT'!G120)</f>
        <v xml:space="preserve"> * * *</v>
      </c>
      <c r="L47" s="397"/>
      <c r="M47" s="397"/>
      <c r="N47" s="397"/>
      <c r="O47" s="398"/>
      <c r="P47" s="396"/>
      <c r="Q47" s="394" t="str">
        <f>IF(P47="Muy Alta",100%,IF(P47="Alta",80%,IF(P47="Media",60%,IF(P47="Baja",40%,IF(P47="Muy Baja",20%,"")))))</f>
        <v/>
      </c>
      <c r="R47" s="396"/>
      <c r="S47" s="394" t="str">
        <f>IF(R47="Catastrófico",100%,IF(R47="Mayor",80%,IF(R47="Moderado",60%,IF(R47="Menor",40%,IF(R47="Leve",20%,"")))))</f>
        <v/>
      </c>
      <c r="T47" s="396"/>
      <c r="U47" s="394" t="str">
        <f>IF(T47="Catastrófico",100%,IF(T47="Mayor",80%,IF(T47="Moderado",60%,IF(T47="Menor",40%,IF(T47="Leve",20%,"")))))</f>
        <v/>
      </c>
      <c r="V47" s="396" t="str">
        <f>IF(W47=100%,"Catastrófico",IF(W47=80%,"Mayor",IF(W47=60%,"Moderado",IF(W47=40%,"Menor",IF(W47=20%,"Leve","")))))</f>
        <v/>
      </c>
      <c r="W47" s="394" t="str">
        <f>IF(AND(S47="",U47=""),"",MAX(S47,U47))</f>
        <v/>
      </c>
      <c r="X47" s="394" t="str">
        <f>CONCATENATE(P47,V47)</f>
        <v/>
      </c>
      <c r="Y47" s="396" t="str">
        <f>IF(X47="Muy AltaLeve","Alto",IF(X47="Muy AltaMenor","Alto",IF(X47="Muy AltaModerado","Alto",IF(X47="Muy AltaMayor","Alto",IF(X47="Muy AltaCatastrófico","Extremo",IF(X47="AltaLeve","Moderado",IF(X47="AltaMenor","Moderado",IF(X47="AltaModerado","Alto",IF(X47="AltaMayor","Alto",IF(X47="AltaCatastrófico","Extremo",IF(X47="MediaLeve","Moderado",IF(X47="MediaMenor","Moderado",IF(X47="MediaModerado","Moderado",IF(X47="MediaMayor","Alto",IF(X47="MediaCatastrófico","Extremo",IF(X47="BajaLeve","Bajo",IF(X47="BajaMenor","Moderado",IF(X47="BajaModerado","Moderado",IF(X47="BajaMayor","Alto",IF(X47="BajaCatastrófico","Extremo",IF(X47="Muy BajaLeve","Bajo",IF(X47="Muy BajaMenor","Bajo",IF(X47="Muy BajaModerado","Moderado",IF(X47="Muy BajaMayor","Alto",IF(X47="Muy BajaCatastrófico","Extremo","")))))))))))))))))))))))))</f>
        <v/>
      </c>
      <c r="Z47" s="63">
        <v>1</v>
      </c>
      <c r="AA47" s="63"/>
      <c r="AB47" s="63"/>
      <c r="AC47" s="63"/>
      <c r="AD47" s="63"/>
      <c r="AE47" s="63"/>
      <c r="AF47" s="63"/>
      <c r="AG47" s="104"/>
      <c r="AH47" s="64"/>
      <c r="AI47" s="104"/>
      <c r="AJ47" s="87" t="str">
        <f t="shared" si="7"/>
        <v/>
      </c>
      <c r="AK47" s="87"/>
      <c r="AL47" s="66" t="str">
        <f t="shared" si="8"/>
        <v/>
      </c>
      <c r="AM47" s="87"/>
      <c r="AN47" s="66" t="str">
        <f t="shared" si="9"/>
        <v/>
      </c>
      <c r="AO47" s="67" t="str">
        <f t="shared" si="6"/>
        <v/>
      </c>
      <c r="AP47" s="68" t="str">
        <f>IFERROR(IF(AJ47="Probabilidad",(Q47-(+Q47*AO47)),IF(AJ47="Impacto",Q47,"")),"")</f>
        <v/>
      </c>
      <c r="AQ47" s="68" t="str">
        <f>IFERROR(IF(AJ47="Impacto",(W47-(+W47*AO47)),IF(AJ47="Probabilidad",W47,"")),"")</f>
        <v/>
      </c>
      <c r="AR47" s="64"/>
      <c r="AS47" s="64"/>
      <c r="AT47" s="64"/>
      <c r="AU47" s="452" t="str">
        <f>Q47</f>
        <v/>
      </c>
      <c r="AV47" s="452" t="str">
        <f>IF(AP47="","",MIN(AP47:AP52))</f>
        <v/>
      </c>
      <c r="AW47" s="396" t="str">
        <f>IFERROR(IF(AV47="","",IF(AV47&lt;=0.2,"Muy Baja",IF(AV47&lt;=0.4,"Baja",IF(AV47&lt;=0.6,"Media",IF(AV47&lt;=0.8,"Alta","Muy Alta"))))),"")</f>
        <v/>
      </c>
      <c r="AX47" s="452" t="str">
        <f>W47</f>
        <v/>
      </c>
      <c r="AY47" s="452" t="str">
        <f>IF(AQ47="","",MIN(AQ47:AQ52))</f>
        <v/>
      </c>
      <c r="AZ47" s="396" t="str">
        <f>IFERROR(IF(AY47="","",IF(AY47&lt;=0.2,"Leve",IF(AY47&lt;=0.4,"Menor",IF(AY47&lt;=0.6,"Moderado",IF(AY47&lt;=0.8,"Mayor","Catastrófico"))))),"")</f>
        <v/>
      </c>
      <c r="BA47" s="396" t="str">
        <f>Y47</f>
        <v/>
      </c>
      <c r="BB47" s="396" t="str">
        <f>IFERROR(IF(OR(AND(AW47="Muy Baja",AZ47="Leve"),AND(AW47="Muy Baja",AZ47="Menor"),AND(AW47="Baja",AZ47="Leve")),"Bajo",IF(OR(AND(AW47="Muy baja",AZ47="Moderado"),AND(AW47="Baja",AZ47="Menor"),AND(AW47="Baja",AZ47="Moderado"),AND(AW47="Media",AZ47="Leve"),AND(AW47="Media",AZ47="Menor"),AND(AW47="Media",AZ47="Moderado"),AND(AW47="Alta",AZ47="Leve"),AND(AW47="Alta",AZ47="Menor")),"Moderado",IF(OR(AND(AW47="Muy Baja",AZ47="Mayor"),AND(AW47="Baja",AZ47="Mayor"),AND(AW47="Media",AZ47="Mayor"),AND(AW47="Alta",AZ47="Moderado"),AND(AW47="Alta",AZ47="Mayor"),AND(AW47="Muy Alta",AZ47="Leve"),AND(AW47="Muy Alta",AZ47="Menor"),AND(AW47="Muy Alta",AZ47="Moderado"),AND(AW47="Muy Alta",AZ47="Mayor")),"Alto",IF(OR(AND(AW47="Muy Baja",AZ47="Catastrófico"),AND(AW47="Baja",AZ47="Catastrófico"),AND(AW47="Media",AZ47="Catastrófico"),AND(AW47="Alta",AZ47="Catastrófico"),AND(AW47="Muy Alta",AZ47="Catastrófico")),"Extremo","")))),"")</f>
        <v/>
      </c>
      <c r="BC47" s="396"/>
      <c r="BD47" s="469"/>
      <c r="BE47" s="397"/>
      <c r="BF47" s="468"/>
      <c r="BG47" s="468"/>
      <c r="BH47" s="475"/>
      <c r="BI47" s="17"/>
      <c r="BJ47" s="17"/>
      <c r="BK47" s="17"/>
    </row>
    <row r="48" spans="1:63" ht="15.75" customHeight="1" x14ac:dyDescent="0.25">
      <c r="A48" s="342"/>
      <c r="B48" s="342"/>
      <c r="C48" s="342"/>
      <c r="D48" s="401"/>
      <c r="E48" s="342"/>
      <c r="F48" s="342"/>
      <c r="G48" s="342"/>
      <c r="H48" s="342"/>
      <c r="I48" s="342"/>
      <c r="J48" s="342"/>
      <c r="K48" s="342"/>
      <c r="L48" s="342"/>
      <c r="M48" s="342"/>
      <c r="N48" s="342"/>
      <c r="O48" s="342"/>
      <c r="P48" s="342"/>
      <c r="Q48" s="342"/>
      <c r="R48" s="342"/>
      <c r="S48" s="342"/>
      <c r="T48" s="342"/>
      <c r="U48" s="342"/>
      <c r="V48" s="342"/>
      <c r="W48" s="342"/>
      <c r="X48" s="342"/>
      <c r="Y48" s="342"/>
      <c r="Z48" s="71">
        <v>2</v>
      </c>
      <c r="AA48" s="71"/>
      <c r="AB48" s="71"/>
      <c r="AC48" s="71"/>
      <c r="AD48" s="71"/>
      <c r="AE48" s="71"/>
      <c r="AF48" s="71"/>
      <c r="AG48" s="78"/>
      <c r="AH48" s="73"/>
      <c r="AI48" s="78"/>
      <c r="AJ48" s="73" t="str">
        <f t="shared" si="7"/>
        <v/>
      </c>
      <c r="AK48" s="73"/>
      <c r="AL48" s="74" t="str">
        <f t="shared" si="8"/>
        <v/>
      </c>
      <c r="AM48" s="73"/>
      <c r="AN48" s="74" t="str">
        <f t="shared" si="9"/>
        <v/>
      </c>
      <c r="AO48" s="75" t="str">
        <f t="shared" si="6"/>
        <v/>
      </c>
      <c r="AP48" s="76" t="str">
        <f>IFERROR(IF(AND(AJ47="Probabilidad",AJ48="Probabilidad"),(AP47-(+AP47*AO48)),IF(AJ48="Probabilidad",(Q47-(+Q47*AO48)),IF(AJ48="Impacto",AP47,""))),"")</f>
        <v/>
      </c>
      <c r="AQ48" s="76" t="str">
        <f>IFERROR(IF(AND(AJ47="Impacto",AJ48="Impacto"),(AQ47-(+AQ47*AO48)),IF(AJ48="Impacto",(W47-(W47*AO48)),IF(AJ48="Probabilidad",AQ47,""))),"")</f>
        <v/>
      </c>
      <c r="AR48" s="73"/>
      <c r="AS48" s="73"/>
      <c r="AT48" s="73"/>
      <c r="AU48" s="342"/>
      <c r="AV48" s="342"/>
      <c r="AW48" s="342"/>
      <c r="AX48" s="342"/>
      <c r="AY48" s="342"/>
      <c r="AZ48" s="342"/>
      <c r="BA48" s="342"/>
      <c r="BB48" s="342"/>
      <c r="BC48" s="342"/>
      <c r="BD48" s="342"/>
      <c r="BE48" s="342"/>
      <c r="BF48" s="342"/>
      <c r="BG48" s="342"/>
      <c r="BH48" s="476"/>
      <c r="BI48" s="17"/>
      <c r="BJ48" s="17"/>
      <c r="BK48" s="17"/>
    </row>
    <row r="49" spans="1:63" ht="15.75" customHeight="1" x14ac:dyDescent="0.25">
      <c r="A49" s="342"/>
      <c r="B49" s="342"/>
      <c r="C49" s="342"/>
      <c r="D49" s="401"/>
      <c r="E49" s="342"/>
      <c r="F49" s="342"/>
      <c r="G49" s="342"/>
      <c r="H49" s="342"/>
      <c r="I49" s="342"/>
      <c r="J49" s="342"/>
      <c r="K49" s="342"/>
      <c r="L49" s="342"/>
      <c r="M49" s="342"/>
      <c r="N49" s="342"/>
      <c r="O49" s="342"/>
      <c r="P49" s="342"/>
      <c r="Q49" s="342"/>
      <c r="R49" s="342"/>
      <c r="S49" s="342"/>
      <c r="T49" s="342"/>
      <c r="U49" s="342"/>
      <c r="V49" s="342"/>
      <c r="W49" s="342"/>
      <c r="X49" s="342"/>
      <c r="Y49" s="342"/>
      <c r="Z49" s="71">
        <v>3</v>
      </c>
      <c r="AA49" s="71"/>
      <c r="AB49" s="71"/>
      <c r="AC49" s="71"/>
      <c r="AD49" s="71"/>
      <c r="AE49" s="71"/>
      <c r="AF49" s="71"/>
      <c r="AG49" s="78"/>
      <c r="AH49" s="73"/>
      <c r="AI49" s="78"/>
      <c r="AJ49" s="73" t="str">
        <f t="shared" si="7"/>
        <v/>
      </c>
      <c r="AK49" s="73"/>
      <c r="AL49" s="74" t="str">
        <f t="shared" si="8"/>
        <v/>
      </c>
      <c r="AM49" s="73"/>
      <c r="AN49" s="74" t="str">
        <f t="shared" si="9"/>
        <v/>
      </c>
      <c r="AO49" s="75" t="str">
        <f t="shared" si="6"/>
        <v/>
      </c>
      <c r="AP49" s="76" t="str">
        <f t="shared" ref="AP49:AP52" si="18">IFERROR(IF(AND(AJ48="Probabilidad",AJ49="Probabilidad"),(AP48-(+AP48*AO49)),IF(AND(AJ48="Impacto",AJ49="Probabilidad"),(AP47-(+AP47*AO49)),IF(AJ49="Impacto",AP48,""))),"")</f>
        <v/>
      </c>
      <c r="AQ49" s="76" t="str">
        <f t="shared" ref="AQ49:AQ52" si="19">IFERROR(IF(AND(AJ48="Impacto",AJ49="Impacto"),(AQ48-(+AQ48*AO49)),IF(AND(AJ48="Probabilidad",AJ49="Impacto"),(AQ47-(+AQ47*AO49)),IF(AJ49="Probabilidad",AQ48,""))),"")</f>
        <v/>
      </c>
      <c r="AR49" s="73"/>
      <c r="AS49" s="73"/>
      <c r="AT49" s="73"/>
      <c r="AU49" s="342"/>
      <c r="AV49" s="342"/>
      <c r="AW49" s="342"/>
      <c r="AX49" s="342"/>
      <c r="AY49" s="342"/>
      <c r="AZ49" s="342"/>
      <c r="BA49" s="342"/>
      <c r="BB49" s="342"/>
      <c r="BC49" s="342"/>
      <c r="BD49" s="342"/>
      <c r="BE49" s="342"/>
      <c r="BF49" s="342"/>
      <c r="BG49" s="342"/>
      <c r="BH49" s="476"/>
      <c r="BI49" s="17"/>
      <c r="BJ49" s="17"/>
      <c r="BK49" s="17"/>
    </row>
    <row r="50" spans="1:63" ht="15.75" customHeight="1" x14ac:dyDescent="0.25">
      <c r="A50" s="342"/>
      <c r="B50" s="342"/>
      <c r="C50" s="342"/>
      <c r="D50" s="401"/>
      <c r="E50" s="342"/>
      <c r="F50" s="342"/>
      <c r="G50" s="342"/>
      <c r="H50" s="342"/>
      <c r="I50" s="342"/>
      <c r="J50" s="342"/>
      <c r="K50" s="342"/>
      <c r="L50" s="342"/>
      <c r="M50" s="342"/>
      <c r="N50" s="342"/>
      <c r="O50" s="342"/>
      <c r="P50" s="342"/>
      <c r="Q50" s="342"/>
      <c r="R50" s="342"/>
      <c r="S50" s="342"/>
      <c r="T50" s="342"/>
      <c r="U50" s="342"/>
      <c r="V50" s="342"/>
      <c r="W50" s="342"/>
      <c r="X50" s="342"/>
      <c r="Y50" s="342"/>
      <c r="Z50" s="71">
        <v>4</v>
      </c>
      <c r="AA50" s="71"/>
      <c r="AB50" s="71"/>
      <c r="AC50" s="71"/>
      <c r="AD50" s="71"/>
      <c r="AE50" s="71"/>
      <c r="AF50" s="71"/>
      <c r="AG50" s="78"/>
      <c r="AH50" s="73"/>
      <c r="AI50" s="78"/>
      <c r="AJ50" s="73" t="str">
        <f t="shared" si="7"/>
        <v/>
      </c>
      <c r="AK50" s="73"/>
      <c r="AL50" s="74" t="str">
        <f t="shared" si="8"/>
        <v/>
      </c>
      <c r="AM50" s="73"/>
      <c r="AN50" s="74" t="str">
        <f t="shared" si="9"/>
        <v/>
      </c>
      <c r="AO50" s="75" t="str">
        <f t="shared" si="6"/>
        <v/>
      </c>
      <c r="AP50" s="76" t="str">
        <f t="shared" si="18"/>
        <v/>
      </c>
      <c r="AQ50" s="76" t="str">
        <f t="shared" si="19"/>
        <v/>
      </c>
      <c r="AR50" s="73"/>
      <c r="AS50" s="73"/>
      <c r="AT50" s="73"/>
      <c r="AU50" s="342"/>
      <c r="AV50" s="342"/>
      <c r="AW50" s="342"/>
      <c r="AX50" s="342"/>
      <c r="AY50" s="342"/>
      <c r="AZ50" s="342"/>
      <c r="BA50" s="342"/>
      <c r="BB50" s="342"/>
      <c r="BC50" s="342"/>
      <c r="BD50" s="342"/>
      <c r="BE50" s="342"/>
      <c r="BF50" s="342"/>
      <c r="BG50" s="342"/>
      <c r="BH50" s="476"/>
      <c r="BI50" s="17"/>
      <c r="BJ50" s="17"/>
      <c r="BK50" s="17"/>
    </row>
    <row r="51" spans="1:63" ht="15.75" customHeight="1" x14ac:dyDescent="0.25">
      <c r="A51" s="342"/>
      <c r="B51" s="342"/>
      <c r="C51" s="342"/>
      <c r="D51" s="401"/>
      <c r="E51" s="342"/>
      <c r="F51" s="342"/>
      <c r="G51" s="342"/>
      <c r="H51" s="342"/>
      <c r="I51" s="342"/>
      <c r="J51" s="342"/>
      <c r="K51" s="342"/>
      <c r="L51" s="342"/>
      <c r="M51" s="342"/>
      <c r="N51" s="342"/>
      <c r="O51" s="342"/>
      <c r="P51" s="342"/>
      <c r="Q51" s="342"/>
      <c r="R51" s="342"/>
      <c r="S51" s="342"/>
      <c r="T51" s="342"/>
      <c r="U51" s="342"/>
      <c r="V51" s="342"/>
      <c r="W51" s="342"/>
      <c r="X51" s="342"/>
      <c r="Y51" s="342"/>
      <c r="Z51" s="71">
        <v>5</v>
      </c>
      <c r="AA51" s="71"/>
      <c r="AB51" s="71"/>
      <c r="AC51" s="71"/>
      <c r="AD51" s="71"/>
      <c r="AE51" s="71"/>
      <c r="AF51" s="71"/>
      <c r="AG51" s="78"/>
      <c r="AH51" s="73"/>
      <c r="AI51" s="78"/>
      <c r="AJ51" s="73" t="str">
        <f t="shared" si="7"/>
        <v/>
      </c>
      <c r="AK51" s="73"/>
      <c r="AL51" s="74" t="str">
        <f t="shared" si="8"/>
        <v/>
      </c>
      <c r="AM51" s="73"/>
      <c r="AN51" s="74" t="str">
        <f t="shared" si="9"/>
        <v/>
      </c>
      <c r="AO51" s="75" t="str">
        <f t="shared" si="6"/>
        <v/>
      </c>
      <c r="AP51" s="76" t="str">
        <f t="shared" si="18"/>
        <v/>
      </c>
      <c r="AQ51" s="76" t="str">
        <f t="shared" si="19"/>
        <v/>
      </c>
      <c r="AR51" s="73"/>
      <c r="AS51" s="73"/>
      <c r="AT51" s="73"/>
      <c r="AU51" s="342"/>
      <c r="AV51" s="342"/>
      <c r="AW51" s="342"/>
      <c r="AX51" s="342"/>
      <c r="AY51" s="342"/>
      <c r="AZ51" s="342"/>
      <c r="BA51" s="342"/>
      <c r="BB51" s="342"/>
      <c r="BC51" s="342"/>
      <c r="BD51" s="342"/>
      <c r="BE51" s="342"/>
      <c r="BF51" s="342"/>
      <c r="BG51" s="342"/>
      <c r="BH51" s="476"/>
      <c r="BI51" s="17"/>
      <c r="BJ51" s="17"/>
      <c r="BK51" s="17"/>
    </row>
    <row r="52" spans="1:63" ht="15.75" customHeight="1" thickBot="1" x14ac:dyDescent="0.3">
      <c r="A52" s="342"/>
      <c r="B52" s="342"/>
      <c r="C52" s="342"/>
      <c r="D52" s="402"/>
      <c r="E52" s="395"/>
      <c r="F52" s="395"/>
      <c r="G52" s="395"/>
      <c r="H52" s="395"/>
      <c r="I52" s="395"/>
      <c r="J52" s="395"/>
      <c r="K52" s="395"/>
      <c r="L52" s="395"/>
      <c r="M52" s="395"/>
      <c r="N52" s="395"/>
      <c r="O52" s="395"/>
      <c r="P52" s="395"/>
      <c r="Q52" s="395"/>
      <c r="R52" s="395"/>
      <c r="S52" s="395"/>
      <c r="T52" s="395"/>
      <c r="U52" s="395"/>
      <c r="V52" s="395"/>
      <c r="W52" s="395"/>
      <c r="X52" s="395"/>
      <c r="Y52" s="395"/>
      <c r="Z52" s="96">
        <v>6</v>
      </c>
      <c r="AA52" s="96"/>
      <c r="AB52" s="96"/>
      <c r="AC52" s="96"/>
      <c r="AD52" s="96"/>
      <c r="AE52" s="96"/>
      <c r="AF52" s="96"/>
      <c r="AG52" s="97"/>
      <c r="AH52" s="98"/>
      <c r="AI52" s="97"/>
      <c r="AJ52" s="81" t="str">
        <f t="shared" si="7"/>
        <v/>
      </c>
      <c r="AK52" s="81"/>
      <c r="AL52" s="99" t="str">
        <f t="shared" si="8"/>
        <v/>
      </c>
      <c r="AM52" s="81"/>
      <c r="AN52" s="99" t="str">
        <f t="shared" si="9"/>
        <v/>
      </c>
      <c r="AO52" s="106" t="str">
        <f t="shared" si="6"/>
        <v/>
      </c>
      <c r="AP52" s="76" t="str">
        <f t="shared" si="18"/>
        <v/>
      </c>
      <c r="AQ52" s="76" t="str">
        <f t="shared" si="19"/>
        <v/>
      </c>
      <c r="AR52" s="98"/>
      <c r="AS52" s="98"/>
      <c r="AT52" s="98"/>
      <c r="AU52" s="395"/>
      <c r="AV52" s="395"/>
      <c r="AW52" s="395"/>
      <c r="AX52" s="395"/>
      <c r="AY52" s="395"/>
      <c r="AZ52" s="395"/>
      <c r="BA52" s="395"/>
      <c r="BB52" s="395"/>
      <c r="BC52" s="395"/>
      <c r="BD52" s="395"/>
      <c r="BE52" s="395"/>
      <c r="BF52" s="395"/>
      <c r="BG52" s="395"/>
      <c r="BH52" s="477"/>
      <c r="BI52" s="17"/>
      <c r="BJ52" s="17"/>
      <c r="BK52" s="17"/>
    </row>
    <row r="53" spans="1:63" ht="15.75" customHeight="1" x14ac:dyDescent="0.25">
      <c r="A53" s="342"/>
      <c r="B53" s="342"/>
      <c r="C53" s="342"/>
      <c r="D53" s="400"/>
      <c r="E53" s="399"/>
      <c r="F53" s="403"/>
      <c r="G53" s="397"/>
      <c r="H53" s="396"/>
      <c r="I53" s="399"/>
      <c r="J53" s="396"/>
      <c r="K53" s="396" t="str">
        <f>CONCATENATE(" *",'Identificación RG-RF-RLA-FT'!C137," *",'Identificación RG-RF-RLA-FT'!E137," *",'Identificación RG-RF-RLA-FT'!G137)</f>
        <v xml:space="preserve"> * * *</v>
      </c>
      <c r="L53" s="397"/>
      <c r="M53" s="397"/>
      <c r="N53" s="397"/>
      <c r="O53" s="398"/>
      <c r="P53" s="396"/>
      <c r="Q53" s="394" t="str">
        <f>IF(P53="Muy Alta",100%,IF(P53="Alta",80%,IF(P53="Media",60%,IF(P53="Baja",40%,IF(P53="Muy Baja",20%,"")))))</f>
        <v/>
      </c>
      <c r="R53" s="396"/>
      <c r="S53" s="394" t="str">
        <f>IF(R53="Catastrófico",100%,IF(R53="Mayor",80%,IF(R53="Moderado",60%,IF(R53="Menor",40%,IF(R53="Leve",20%,"")))))</f>
        <v/>
      </c>
      <c r="T53" s="396"/>
      <c r="U53" s="394" t="str">
        <f>IF(T53="Catastrófico",100%,IF(T53="Mayor",80%,IF(T53="Moderado",60%,IF(T53="Menor",40%,IF(T53="Leve",20%,"")))))</f>
        <v/>
      </c>
      <c r="V53" s="396" t="str">
        <f>IF(W53=100%,"Catastrófico",IF(W53=80%,"Mayor",IF(W53=60%,"Moderado",IF(W53=40%,"Menor",IF(W53=20%,"Leve","")))))</f>
        <v/>
      </c>
      <c r="W53" s="394" t="str">
        <f>IF(AND(S53="",U53=""),"",MAX(S53,U53))</f>
        <v/>
      </c>
      <c r="X53" s="394" t="str">
        <f>CONCATENATE(P53,V53)</f>
        <v/>
      </c>
      <c r="Y53" s="396" t="str">
        <f>IF(X53="Muy AltaLeve","Alto",IF(X53="Muy AltaMenor","Alto",IF(X53="Muy AltaModerado","Alto",IF(X53="Muy AltaMayor","Alto",IF(X53="Muy AltaCatastrófico","Extremo",IF(X53="AltaLeve","Moderado",IF(X53="AltaMenor","Moderado",IF(X53="AltaModerado","Alto",IF(X53="AltaMayor","Alto",IF(X53="AltaCatastrófico","Extremo",IF(X53="MediaLeve","Moderado",IF(X53="MediaMenor","Moderado",IF(X53="MediaModerado","Moderado",IF(X53="MediaMayor","Alto",IF(X53="MediaCatastrófico","Extremo",IF(X53="BajaLeve","Bajo",IF(X53="BajaMenor","Moderado",IF(X53="BajaModerado","Moderado",IF(X53="BajaMayor","Alto",IF(X53="BajaCatastrófico","Extremo",IF(X53="Muy BajaLeve","Bajo",IF(X53="Muy BajaMenor","Bajo",IF(X53="Muy BajaModerado","Moderado",IF(X53="Muy BajaMayor","Alto",IF(X53="Muy BajaCatastrófico","Extremo","")))))))))))))))))))))))))</f>
        <v/>
      </c>
      <c r="Z53" s="63">
        <v>1</v>
      </c>
      <c r="AA53" s="308"/>
      <c r="AB53" s="308"/>
      <c r="AC53" s="308"/>
      <c r="AD53" s="308"/>
      <c r="AE53" s="308"/>
      <c r="AF53" s="308"/>
      <c r="AG53" s="78"/>
      <c r="AH53" s="64"/>
      <c r="AI53" s="62"/>
      <c r="AJ53" s="64" t="str">
        <f t="shared" si="7"/>
        <v/>
      </c>
      <c r="AK53" s="64"/>
      <c r="AL53" s="66" t="str">
        <f t="shared" si="8"/>
        <v/>
      </c>
      <c r="AM53" s="64"/>
      <c r="AN53" s="66" t="str">
        <f t="shared" si="9"/>
        <v/>
      </c>
      <c r="AO53" s="67" t="str">
        <f t="shared" si="6"/>
        <v/>
      </c>
      <c r="AP53" s="68" t="str">
        <f>IFERROR(IF(AJ53="Probabilidad",(Q53-(+Q53*AO53)),IF(AJ53="Impacto",Q53,"")),"")</f>
        <v/>
      </c>
      <c r="AQ53" s="68" t="str">
        <f>IFERROR(IF(AJ53="Impacto",(W53-(+W53*AO53)),IF(AJ53="Probabilidad",W53,"")),"")</f>
        <v/>
      </c>
      <c r="AR53" s="64"/>
      <c r="AS53" s="64"/>
      <c r="AT53" s="64"/>
      <c r="AU53" s="452" t="str">
        <f>Q53</f>
        <v/>
      </c>
      <c r="AV53" s="452" t="str">
        <f>IF(AP53="","",MIN(AP53:AP58))</f>
        <v/>
      </c>
      <c r="AW53" s="396" t="str">
        <f>IFERROR(IF(AV53="","",IF(AV53&lt;=0.2,"Muy Baja",IF(AV53&lt;=0.4,"Baja",IF(AV53&lt;=0.6,"Media",IF(AV53&lt;=0.8,"Alta","Muy Alta"))))),"")</f>
        <v/>
      </c>
      <c r="AX53" s="452" t="str">
        <f>W53</f>
        <v/>
      </c>
      <c r="AY53" s="452" t="str">
        <f>IF(AQ53="","",MIN(AQ53:AQ58))</f>
        <v/>
      </c>
      <c r="AZ53" s="396" t="str">
        <f>IFERROR(IF(AY53="","",IF(AY53&lt;=0.2,"Leve",IF(AY53&lt;=0.4,"Menor",IF(AY53&lt;=0.6,"Moderado",IF(AY53&lt;=0.8,"Mayor","Catastrófico"))))),"")</f>
        <v/>
      </c>
      <c r="BA53" s="396" t="str">
        <f>Y53</f>
        <v/>
      </c>
      <c r="BB53" s="396" t="str">
        <f>IFERROR(IF(OR(AND(AW53="Muy Baja",AZ53="Leve"),AND(AW53="Muy Baja",AZ53="Menor"),AND(AW53="Baja",AZ53="Leve")),"Bajo",IF(OR(AND(AW53="Muy baja",AZ53="Moderado"),AND(AW53="Baja",AZ53="Menor"),AND(AW53="Baja",AZ53="Moderado"),AND(AW53="Media",AZ53="Leve"),AND(AW53="Media",AZ53="Menor"),AND(AW53="Media",AZ53="Moderado"),AND(AW53="Alta",AZ53="Leve"),AND(AW53="Alta",AZ53="Menor")),"Moderado",IF(OR(AND(AW53="Muy Baja",AZ53="Mayor"),AND(AW53="Baja",AZ53="Mayor"),AND(AW53="Media",AZ53="Mayor"),AND(AW53="Alta",AZ53="Moderado"),AND(AW53="Alta",AZ53="Mayor"),AND(AW53="Muy Alta",AZ53="Leve"),AND(AW53="Muy Alta",AZ53="Menor"),AND(AW53="Muy Alta",AZ53="Moderado"),AND(AW53="Muy Alta",AZ53="Mayor")),"Alto",IF(OR(AND(AW53="Muy Baja",AZ53="Catastrófico"),AND(AW53="Baja",AZ53="Catastrófico"),AND(AW53="Media",AZ53="Catastrófico"),AND(AW53="Alta",AZ53="Catastrófico"),AND(AW53="Muy Alta",AZ53="Catastrófico")),"Extremo","")))),"")</f>
        <v/>
      </c>
      <c r="BC53" s="396"/>
      <c r="BD53" s="469"/>
      <c r="BE53" s="397"/>
      <c r="BF53" s="468"/>
      <c r="BG53" s="468"/>
      <c r="BH53" s="475"/>
      <c r="BI53" s="17"/>
      <c r="BJ53" s="17"/>
      <c r="BK53" s="17"/>
    </row>
    <row r="54" spans="1:63" ht="15.75" customHeight="1" x14ac:dyDescent="0.25">
      <c r="A54" s="342"/>
      <c r="B54" s="342"/>
      <c r="C54" s="342"/>
      <c r="D54" s="401"/>
      <c r="E54" s="342"/>
      <c r="F54" s="342"/>
      <c r="G54" s="342"/>
      <c r="H54" s="342"/>
      <c r="I54" s="342"/>
      <c r="J54" s="342"/>
      <c r="K54" s="342"/>
      <c r="L54" s="342"/>
      <c r="M54" s="342"/>
      <c r="N54" s="342"/>
      <c r="O54" s="342"/>
      <c r="P54" s="342"/>
      <c r="Q54" s="342"/>
      <c r="R54" s="342"/>
      <c r="S54" s="342"/>
      <c r="T54" s="342"/>
      <c r="U54" s="342"/>
      <c r="V54" s="342"/>
      <c r="W54" s="342"/>
      <c r="X54" s="342"/>
      <c r="Y54" s="342"/>
      <c r="Z54" s="71">
        <v>2</v>
      </c>
      <c r="AA54" s="71"/>
      <c r="AB54" s="71"/>
      <c r="AC54" s="71"/>
      <c r="AD54" s="71"/>
      <c r="AE54" s="71"/>
      <c r="AF54" s="71"/>
      <c r="AG54" s="78"/>
      <c r="AH54" s="73"/>
      <c r="AI54" s="78"/>
      <c r="AJ54" s="73" t="str">
        <f t="shared" si="7"/>
        <v/>
      </c>
      <c r="AK54" s="73"/>
      <c r="AL54" s="74" t="str">
        <f t="shared" si="8"/>
        <v/>
      </c>
      <c r="AM54" s="73"/>
      <c r="AN54" s="74" t="str">
        <f t="shared" si="9"/>
        <v/>
      </c>
      <c r="AO54" s="75" t="str">
        <f t="shared" si="6"/>
        <v/>
      </c>
      <c r="AP54" s="76" t="str">
        <f>IFERROR(IF(AND(AJ53="Probabilidad",AJ54="Probabilidad"),(AP53-(+AP53*AO54)),IF(AJ54="Probabilidad",(Q53-(+Q53*AO54)),IF(AJ54="Impacto",AP53,""))),"")</f>
        <v/>
      </c>
      <c r="AQ54" s="76" t="str">
        <f>IFERROR(IF(AND(AJ53="Impacto",AJ54="Impacto"),(AQ53-(+AQ53*AO54)),IF(AJ54="Impacto",(W53-(W53*AO54)),IF(AJ54="Probabilidad",AQ53,""))),"")</f>
        <v/>
      </c>
      <c r="AR54" s="73"/>
      <c r="AS54" s="73"/>
      <c r="AT54" s="73"/>
      <c r="AU54" s="342"/>
      <c r="AV54" s="342"/>
      <c r="AW54" s="342"/>
      <c r="AX54" s="342"/>
      <c r="AY54" s="342"/>
      <c r="AZ54" s="342"/>
      <c r="BA54" s="342"/>
      <c r="BB54" s="342"/>
      <c r="BC54" s="342"/>
      <c r="BD54" s="342"/>
      <c r="BE54" s="342"/>
      <c r="BF54" s="342"/>
      <c r="BG54" s="342"/>
      <c r="BH54" s="476"/>
      <c r="BI54" s="17"/>
      <c r="BJ54" s="17"/>
      <c r="BK54" s="17"/>
    </row>
    <row r="55" spans="1:63" ht="15.75" customHeight="1" x14ac:dyDescent="0.25">
      <c r="A55" s="342"/>
      <c r="B55" s="342"/>
      <c r="C55" s="342"/>
      <c r="D55" s="401"/>
      <c r="E55" s="342"/>
      <c r="F55" s="342"/>
      <c r="G55" s="342"/>
      <c r="H55" s="342"/>
      <c r="I55" s="342"/>
      <c r="J55" s="342"/>
      <c r="K55" s="342"/>
      <c r="L55" s="342"/>
      <c r="M55" s="342"/>
      <c r="N55" s="342"/>
      <c r="O55" s="342"/>
      <c r="P55" s="342"/>
      <c r="Q55" s="342"/>
      <c r="R55" s="342"/>
      <c r="S55" s="342"/>
      <c r="T55" s="342"/>
      <c r="U55" s="342"/>
      <c r="V55" s="342"/>
      <c r="W55" s="342"/>
      <c r="X55" s="342"/>
      <c r="Y55" s="342"/>
      <c r="Z55" s="71">
        <v>3</v>
      </c>
      <c r="AA55" s="71"/>
      <c r="AB55" s="71"/>
      <c r="AC55" s="71"/>
      <c r="AD55" s="71"/>
      <c r="AE55" s="71"/>
      <c r="AF55" s="71"/>
      <c r="AG55" s="78"/>
      <c r="AH55" s="73"/>
      <c r="AI55" s="78"/>
      <c r="AJ55" s="73" t="str">
        <f t="shared" si="7"/>
        <v/>
      </c>
      <c r="AK55" s="73"/>
      <c r="AL55" s="74" t="str">
        <f t="shared" si="8"/>
        <v/>
      </c>
      <c r="AM55" s="73"/>
      <c r="AN55" s="74" t="str">
        <f t="shared" si="9"/>
        <v/>
      </c>
      <c r="AO55" s="75" t="str">
        <f t="shared" si="6"/>
        <v/>
      </c>
      <c r="AP55" s="76" t="str">
        <f t="shared" ref="AP55:AP58" si="20">IFERROR(IF(AND(AJ54="Probabilidad",AJ55="Probabilidad"),(AP54-(+AP54*AO55)),IF(AND(AJ54="Impacto",AJ55="Probabilidad"),(AP53-(+AP53*AO55)),IF(AJ55="Impacto",AP54,""))),"")</f>
        <v/>
      </c>
      <c r="AQ55" s="76" t="str">
        <f t="shared" ref="AQ55:AQ58" si="21">IFERROR(IF(AND(AJ54="Impacto",AJ55="Impacto"),(AQ54-(+AQ54*AO55)),IF(AND(AJ54="Probabilidad",AJ55="Impacto"),(AQ53-(+AQ53*AO55)),IF(AJ55="Probabilidad",AQ54,""))),"")</f>
        <v/>
      </c>
      <c r="AR55" s="73"/>
      <c r="AS55" s="73"/>
      <c r="AT55" s="73"/>
      <c r="AU55" s="342"/>
      <c r="AV55" s="342"/>
      <c r="AW55" s="342"/>
      <c r="AX55" s="342"/>
      <c r="AY55" s="342"/>
      <c r="AZ55" s="342"/>
      <c r="BA55" s="342"/>
      <c r="BB55" s="342"/>
      <c r="BC55" s="342"/>
      <c r="BD55" s="342"/>
      <c r="BE55" s="342"/>
      <c r="BF55" s="342"/>
      <c r="BG55" s="342"/>
      <c r="BH55" s="476"/>
      <c r="BI55" s="17"/>
      <c r="BJ55" s="17"/>
      <c r="BK55" s="17"/>
    </row>
    <row r="56" spans="1:63" ht="15.75" customHeight="1" x14ac:dyDescent="0.25">
      <c r="A56" s="342"/>
      <c r="B56" s="342"/>
      <c r="C56" s="342"/>
      <c r="D56" s="401"/>
      <c r="E56" s="342"/>
      <c r="F56" s="342"/>
      <c r="G56" s="342"/>
      <c r="H56" s="342"/>
      <c r="I56" s="342"/>
      <c r="J56" s="342"/>
      <c r="K56" s="342"/>
      <c r="L56" s="342"/>
      <c r="M56" s="342"/>
      <c r="N56" s="342"/>
      <c r="O56" s="342"/>
      <c r="P56" s="342"/>
      <c r="Q56" s="342"/>
      <c r="R56" s="342"/>
      <c r="S56" s="342"/>
      <c r="T56" s="342"/>
      <c r="U56" s="342"/>
      <c r="V56" s="342"/>
      <c r="W56" s="342"/>
      <c r="X56" s="342"/>
      <c r="Y56" s="342"/>
      <c r="Z56" s="71">
        <v>4</v>
      </c>
      <c r="AA56" s="71"/>
      <c r="AB56" s="71"/>
      <c r="AC56" s="71"/>
      <c r="AD56" s="71"/>
      <c r="AE56" s="71"/>
      <c r="AF56" s="71"/>
      <c r="AG56" s="78"/>
      <c r="AH56" s="73"/>
      <c r="AI56" s="78"/>
      <c r="AJ56" s="73" t="str">
        <f t="shared" si="7"/>
        <v/>
      </c>
      <c r="AK56" s="73"/>
      <c r="AL56" s="74" t="str">
        <f t="shared" si="8"/>
        <v/>
      </c>
      <c r="AM56" s="73"/>
      <c r="AN56" s="74" t="str">
        <f t="shared" si="9"/>
        <v/>
      </c>
      <c r="AO56" s="75" t="str">
        <f t="shared" si="6"/>
        <v/>
      </c>
      <c r="AP56" s="76" t="str">
        <f t="shared" si="20"/>
        <v/>
      </c>
      <c r="AQ56" s="76" t="str">
        <f t="shared" si="21"/>
        <v/>
      </c>
      <c r="AR56" s="73"/>
      <c r="AS56" s="73"/>
      <c r="AT56" s="73"/>
      <c r="AU56" s="342"/>
      <c r="AV56" s="342"/>
      <c r="AW56" s="342"/>
      <c r="AX56" s="342"/>
      <c r="AY56" s="342"/>
      <c r="AZ56" s="342"/>
      <c r="BA56" s="342"/>
      <c r="BB56" s="342"/>
      <c r="BC56" s="342"/>
      <c r="BD56" s="342"/>
      <c r="BE56" s="342"/>
      <c r="BF56" s="342"/>
      <c r="BG56" s="342"/>
      <c r="BH56" s="476"/>
      <c r="BI56" s="17"/>
      <c r="BJ56" s="17"/>
      <c r="BK56" s="17"/>
    </row>
    <row r="57" spans="1:63" ht="15.75" customHeight="1" x14ac:dyDescent="0.25">
      <c r="A57" s="342"/>
      <c r="B57" s="342"/>
      <c r="C57" s="342"/>
      <c r="D57" s="401"/>
      <c r="E57" s="342"/>
      <c r="F57" s="342"/>
      <c r="G57" s="342"/>
      <c r="H57" s="342"/>
      <c r="I57" s="342"/>
      <c r="J57" s="342"/>
      <c r="K57" s="342"/>
      <c r="L57" s="342"/>
      <c r="M57" s="342"/>
      <c r="N57" s="342"/>
      <c r="O57" s="342"/>
      <c r="P57" s="342"/>
      <c r="Q57" s="342"/>
      <c r="R57" s="342"/>
      <c r="S57" s="342"/>
      <c r="T57" s="342"/>
      <c r="U57" s="342"/>
      <c r="V57" s="342"/>
      <c r="W57" s="342"/>
      <c r="X57" s="342"/>
      <c r="Y57" s="342"/>
      <c r="Z57" s="71">
        <v>5</v>
      </c>
      <c r="AA57" s="71"/>
      <c r="AB57" s="71"/>
      <c r="AC57" s="71"/>
      <c r="AD57" s="71"/>
      <c r="AE57" s="71"/>
      <c r="AF57" s="71"/>
      <c r="AG57" s="78"/>
      <c r="AH57" s="73"/>
      <c r="AI57" s="78"/>
      <c r="AJ57" s="73" t="str">
        <f t="shared" si="7"/>
        <v/>
      </c>
      <c r="AK57" s="73"/>
      <c r="AL57" s="74" t="str">
        <f t="shared" si="8"/>
        <v/>
      </c>
      <c r="AM57" s="73"/>
      <c r="AN57" s="74" t="str">
        <f t="shared" si="9"/>
        <v/>
      </c>
      <c r="AO57" s="75" t="str">
        <f t="shared" si="6"/>
        <v/>
      </c>
      <c r="AP57" s="76" t="str">
        <f t="shared" si="20"/>
        <v/>
      </c>
      <c r="AQ57" s="76" t="str">
        <f t="shared" si="21"/>
        <v/>
      </c>
      <c r="AR57" s="73"/>
      <c r="AS57" s="73"/>
      <c r="AT57" s="73"/>
      <c r="AU57" s="342"/>
      <c r="AV57" s="342"/>
      <c r="AW57" s="342"/>
      <c r="AX57" s="342"/>
      <c r="AY57" s="342"/>
      <c r="AZ57" s="342"/>
      <c r="BA57" s="342"/>
      <c r="BB57" s="342"/>
      <c r="BC57" s="342"/>
      <c r="BD57" s="342"/>
      <c r="BE57" s="342"/>
      <c r="BF57" s="342"/>
      <c r="BG57" s="342"/>
      <c r="BH57" s="476"/>
      <c r="BI57" s="17"/>
      <c r="BJ57" s="17"/>
      <c r="BK57" s="17"/>
    </row>
    <row r="58" spans="1:63" ht="15.75" customHeight="1" thickBot="1" x14ac:dyDescent="0.3">
      <c r="A58" s="342"/>
      <c r="B58" s="342"/>
      <c r="C58" s="342"/>
      <c r="D58" s="402"/>
      <c r="E58" s="395"/>
      <c r="F58" s="395"/>
      <c r="G58" s="395"/>
      <c r="H58" s="395"/>
      <c r="I58" s="395"/>
      <c r="J58" s="395"/>
      <c r="K58" s="395"/>
      <c r="L58" s="395"/>
      <c r="M58" s="395"/>
      <c r="N58" s="395"/>
      <c r="O58" s="395"/>
      <c r="P58" s="395"/>
      <c r="Q58" s="395"/>
      <c r="R58" s="395"/>
      <c r="S58" s="395"/>
      <c r="T58" s="395"/>
      <c r="U58" s="395"/>
      <c r="V58" s="395"/>
      <c r="W58" s="395"/>
      <c r="X58" s="395"/>
      <c r="Y58" s="395"/>
      <c r="Z58" s="96">
        <v>6</v>
      </c>
      <c r="AA58" s="96"/>
      <c r="AB58" s="96"/>
      <c r="AC58" s="96"/>
      <c r="AD58" s="96"/>
      <c r="AE58" s="96"/>
      <c r="AF58" s="96"/>
      <c r="AG58" s="97"/>
      <c r="AH58" s="98"/>
      <c r="AI58" s="97"/>
      <c r="AJ58" s="98" t="str">
        <f t="shared" si="7"/>
        <v/>
      </c>
      <c r="AK58" s="98"/>
      <c r="AL58" s="99" t="str">
        <f t="shared" si="8"/>
        <v/>
      </c>
      <c r="AM58" s="98"/>
      <c r="AN58" s="99" t="str">
        <f t="shared" si="9"/>
        <v/>
      </c>
      <c r="AO58" s="106" t="str">
        <f t="shared" si="6"/>
        <v/>
      </c>
      <c r="AP58" s="76" t="str">
        <f t="shared" si="20"/>
        <v/>
      </c>
      <c r="AQ58" s="76" t="str">
        <f t="shared" si="21"/>
        <v/>
      </c>
      <c r="AR58" s="98"/>
      <c r="AS58" s="98"/>
      <c r="AT58" s="98"/>
      <c r="AU58" s="395"/>
      <c r="AV58" s="395"/>
      <c r="AW58" s="395"/>
      <c r="AX58" s="395"/>
      <c r="AY58" s="395"/>
      <c r="AZ58" s="395"/>
      <c r="BA58" s="395"/>
      <c r="BB58" s="395"/>
      <c r="BC58" s="395"/>
      <c r="BD58" s="395"/>
      <c r="BE58" s="395"/>
      <c r="BF58" s="395"/>
      <c r="BG58" s="395"/>
      <c r="BH58" s="477"/>
      <c r="BI58" s="17"/>
      <c r="BJ58" s="17"/>
      <c r="BK58" s="17"/>
    </row>
    <row r="59" spans="1:63" ht="15.75" customHeight="1" x14ac:dyDescent="0.25">
      <c r="A59" s="342"/>
      <c r="B59" s="342"/>
      <c r="C59" s="342"/>
      <c r="D59" s="400"/>
      <c r="E59" s="399"/>
      <c r="F59" s="403"/>
      <c r="G59" s="397"/>
      <c r="H59" s="396"/>
      <c r="I59" s="399"/>
      <c r="J59" s="396"/>
      <c r="K59" s="396" t="str">
        <f>CONCATENATE(" *",'Identificación RG-RF-RLA-FT'!C154," *",'Identificación RG-RF-RLA-FT'!E154," *",'Identificación RG-RF-RLA-FT'!G154)</f>
        <v xml:space="preserve"> * * *</v>
      </c>
      <c r="L59" s="397"/>
      <c r="M59" s="397"/>
      <c r="N59" s="397"/>
      <c r="O59" s="398"/>
      <c r="P59" s="396"/>
      <c r="Q59" s="394" t="str">
        <f>IF(P59="Muy Alta",100%,IF(P59="Alta",80%,IF(P59="Media",60%,IF(P59="Baja",40%,IF(P59="Muy Baja",20%,"")))))</f>
        <v/>
      </c>
      <c r="R59" s="396"/>
      <c r="S59" s="394" t="str">
        <f>IF(R59="Catastrófico",100%,IF(R59="Mayor",80%,IF(R59="Moderado",60%,IF(R59="Menor",40%,IF(R59="Leve",20%,"")))))</f>
        <v/>
      </c>
      <c r="T59" s="396"/>
      <c r="U59" s="394" t="str">
        <f>IF(T59="Catastrófico",100%,IF(T59="Mayor",80%,IF(T59="Moderado",60%,IF(T59="Menor",40%,IF(T59="Leve",20%,"")))))</f>
        <v/>
      </c>
      <c r="V59" s="396" t="str">
        <f>IF(W59=100%,"Catastrófico",IF(W59=80%,"Mayor",IF(W59=60%,"Moderado",IF(W59=40%,"Menor",IF(W59=20%,"Leve","")))))</f>
        <v/>
      </c>
      <c r="W59" s="394" t="str">
        <f>IF(AND(S59="",U59=""),"",MAX(S59,U59))</f>
        <v/>
      </c>
      <c r="X59" s="394" t="str">
        <f>CONCATENATE(P59,V59)</f>
        <v/>
      </c>
      <c r="Y59" s="396" t="str">
        <f>IF(X59="Muy AltaLeve","Alto",IF(X59="Muy AltaMenor","Alto",IF(X59="Muy AltaModerado","Alto",IF(X59="Muy AltaMayor","Alto",IF(X59="Muy AltaCatastrófico","Extremo",IF(X59="AltaLeve","Moderado",IF(X59="AltaMenor","Moderado",IF(X59="AltaModerado","Alto",IF(X59="AltaMayor","Alto",IF(X59="AltaCatastrófico","Extremo",IF(X59="MediaLeve","Moderado",IF(X59="MediaMenor","Moderado",IF(X59="MediaModerado","Moderado",IF(X59="MediaMayor","Alto",IF(X59="MediaCatastrófico","Extremo",IF(X59="BajaLeve","Bajo",IF(X59="BajaMenor","Moderado",IF(X59="BajaModerado","Moderado",IF(X59="BajaMayor","Alto",IF(X59="BajaCatastrófico","Extremo",IF(X59="Muy BajaLeve","Bajo",IF(X59="Muy BajaMenor","Bajo",IF(X59="Muy BajaModerado","Moderado",IF(X59="Muy BajaMayor","Alto",IF(X59="Muy BajaCatastrófico","Extremo","")))))))))))))))))))))))))</f>
        <v/>
      </c>
      <c r="Z59" s="63">
        <v>1</v>
      </c>
      <c r="AA59" s="63"/>
      <c r="AB59" s="63"/>
      <c r="AC59" s="63"/>
      <c r="AD59" s="63"/>
      <c r="AE59" s="63"/>
      <c r="AF59" s="63"/>
      <c r="AG59" s="104"/>
      <c r="AH59" s="64"/>
      <c r="AI59" s="104"/>
      <c r="AJ59" s="87" t="str">
        <f t="shared" si="7"/>
        <v/>
      </c>
      <c r="AK59" s="64"/>
      <c r="AL59" s="66" t="str">
        <f t="shared" si="8"/>
        <v/>
      </c>
      <c r="AM59" s="64"/>
      <c r="AN59" s="66" t="str">
        <f t="shared" si="9"/>
        <v/>
      </c>
      <c r="AO59" s="67" t="str">
        <f t="shared" si="6"/>
        <v/>
      </c>
      <c r="AP59" s="68" t="str">
        <f>IFERROR(IF(AJ59="Probabilidad",(Q59-(+Q59*AO59)),IF(AJ59="Impacto",Q59,"")),"")</f>
        <v/>
      </c>
      <c r="AQ59" s="68" t="str">
        <f>IFERROR(IF(AJ59="Impacto",(W59-(+W59*AO59)),IF(AJ59="Probabilidad",W59,"")),"")</f>
        <v/>
      </c>
      <c r="AR59" s="64"/>
      <c r="AS59" s="64"/>
      <c r="AT59" s="64"/>
      <c r="AU59" s="452" t="str">
        <f>Q59</f>
        <v/>
      </c>
      <c r="AV59" s="452" t="str">
        <f>IF(AP59="","",MIN(AP59:AP64))</f>
        <v/>
      </c>
      <c r="AW59" s="396" t="str">
        <f>IFERROR(IF(AV59="","",IF(AV59&lt;=0.2,"Muy Baja",IF(AV59&lt;=0.4,"Baja",IF(AV59&lt;=0.6,"Media",IF(AV59&lt;=0.8,"Alta","Muy Alta"))))),"")</f>
        <v/>
      </c>
      <c r="AX59" s="452" t="str">
        <f>W59</f>
        <v/>
      </c>
      <c r="AY59" s="452" t="str">
        <f>IF(AQ59="","",MIN(AQ59:AQ64))</f>
        <v/>
      </c>
      <c r="AZ59" s="396" t="str">
        <f>IFERROR(IF(AY59="","",IF(AY59&lt;=0.2,"Leve",IF(AY59&lt;=0.4,"Menor",IF(AY59&lt;=0.6,"Moderado",IF(AY59&lt;=0.8,"Mayor","Catastrófico"))))),"")</f>
        <v/>
      </c>
      <c r="BA59" s="396" t="str">
        <f>Y59</f>
        <v/>
      </c>
      <c r="BB59" s="396" t="str">
        <f>IFERROR(IF(OR(AND(AW59="Muy Baja",AZ59="Leve"),AND(AW59="Muy Baja",AZ59="Menor"),AND(AW59="Baja",AZ59="Leve")),"Bajo",IF(OR(AND(AW59="Muy baja",AZ59="Moderado"),AND(AW59="Baja",AZ59="Menor"),AND(AW59="Baja",AZ59="Moderado"),AND(AW59="Media",AZ59="Leve"),AND(AW59="Media",AZ59="Menor"),AND(AW59="Media",AZ59="Moderado"),AND(AW59="Alta",AZ59="Leve"),AND(AW59="Alta",AZ59="Menor")),"Moderado",IF(OR(AND(AW59="Muy Baja",AZ59="Mayor"),AND(AW59="Baja",AZ59="Mayor"),AND(AW59="Media",AZ59="Mayor"),AND(AW59="Alta",AZ59="Moderado"),AND(AW59="Alta",AZ59="Mayor"),AND(AW59="Muy Alta",AZ59="Leve"),AND(AW59="Muy Alta",AZ59="Menor"),AND(AW59="Muy Alta",AZ59="Moderado"),AND(AW59="Muy Alta",AZ59="Mayor")),"Alto",IF(OR(AND(AW59="Muy Baja",AZ59="Catastrófico"),AND(AW59="Baja",AZ59="Catastrófico"),AND(AW59="Media",AZ59="Catastrófico"),AND(AW59="Alta",AZ59="Catastrófico"),AND(AW59="Muy Alta",AZ59="Catastrófico")),"Extremo","")))),"")</f>
        <v/>
      </c>
      <c r="BC59" s="396"/>
      <c r="BD59" s="397"/>
      <c r="BE59" s="397"/>
      <c r="BF59" s="468"/>
      <c r="BG59" s="468"/>
      <c r="BH59" s="475"/>
      <c r="BI59" s="17"/>
      <c r="BJ59" s="17"/>
      <c r="BK59" s="17"/>
    </row>
    <row r="60" spans="1:63" ht="15.75" customHeight="1" x14ac:dyDescent="0.25">
      <c r="A60" s="342"/>
      <c r="B60" s="342"/>
      <c r="C60" s="342"/>
      <c r="D60" s="401"/>
      <c r="E60" s="342"/>
      <c r="F60" s="342"/>
      <c r="G60" s="342"/>
      <c r="H60" s="342"/>
      <c r="I60" s="342"/>
      <c r="J60" s="342"/>
      <c r="K60" s="342"/>
      <c r="L60" s="342"/>
      <c r="M60" s="342"/>
      <c r="N60" s="342"/>
      <c r="O60" s="342"/>
      <c r="P60" s="342"/>
      <c r="Q60" s="342"/>
      <c r="R60" s="342"/>
      <c r="S60" s="342"/>
      <c r="T60" s="342"/>
      <c r="U60" s="342"/>
      <c r="V60" s="342"/>
      <c r="W60" s="342"/>
      <c r="X60" s="342"/>
      <c r="Y60" s="342"/>
      <c r="Z60" s="71">
        <v>2</v>
      </c>
      <c r="AA60" s="71"/>
      <c r="AB60" s="71"/>
      <c r="AC60" s="71"/>
      <c r="AD60" s="71"/>
      <c r="AE60" s="71"/>
      <c r="AF60" s="71"/>
      <c r="AG60" s="78"/>
      <c r="AH60" s="73"/>
      <c r="AI60" s="78"/>
      <c r="AJ60" s="73" t="str">
        <f t="shared" si="7"/>
        <v/>
      </c>
      <c r="AK60" s="73"/>
      <c r="AL60" s="74" t="str">
        <f t="shared" si="8"/>
        <v/>
      </c>
      <c r="AM60" s="73"/>
      <c r="AN60" s="74" t="str">
        <f t="shared" si="9"/>
        <v/>
      </c>
      <c r="AO60" s="75" t="str">
        <f t="shared" si="6"/>
        <v/>
      </c>
      <c r="AP60" s="76" t="str">
        <f>IFERROR(IF(AND(AJ59="Probabilidad",AJ60="Probabilidad"),(AP59-(+AP59*AO60)),IF(AJ60="Probabilidad",(Q59-(+Q59*AO60)),IF(AJ60="Impacto",AP59,""))),"")</f>
        <v/>
      </c>
      <c r="AQ60" s="76" t="str">
        <f>IFERROR(IF(AND(AJ59="Impacto",AJ60="Impacto"),(AQ59-(+AQ59*AO60)),IF(AJ60="Impacto",(W59-(W59*AO60)),IF(AJ60="Probabilidad",AQ59,""))),"")</f>
        <v/>
      </c>
      <c r="AR60" s="73"/>
      <c r="AS60" s="73"/>
      <c r="AT60" s="73"/>
      <c r="AU60" s="342"/>
      <c r="AV60" s="342"/>
      <c r="AW60" s="342"/>
      <c r="AX60" s="342"/>
      <c r="AY60" s="342"/>
      <c r="AZ60" s="342"/>
      <c r="BA60" s="342"/>
      <c r="BB60" s="342"/>
      <c r="BC60" s="342"/>
      <c r="BD60" s="342"/>
      <c r="BE60" s="342"/>
      <c r="BF60" s="342"/>
      <c r="BG60" s="342"/>
      <c r="BH60" s="476"/>
      <c r="BI60" s="17"/>
      <c r="BJ60" s="17"/>
      <c r="BK60" s="17"/>
    </row>
    <row r="61" spans="1:63" ht="15.75" customHeight="1" x14ac:dyDescent="0.25">
      <c r="A61" s="342"/>
      <c r="B61" s="342"/>
      <c r="C61" s="342"/>
      <c r="D61" s="401"/>
      <c r="E61" s="342"/>
      <c r="F61" s="342"/>
      <c r="G61" s="342"/>
      <c r="H61" s="342"/>
      <c r="I61" s="342"/>
      <c r="J61" s="342"/>
      <c r="K61" s="342"/>
      <c r="L61" s="342"/>
      <c r="M61" s="342"/>
      <c r="N61" s="342"/>
      <c r="O61" s="342"/>
      <c r="P61" s="342"/>
      <c r="Q61" s="342"/>
      <c r="R61" s="342"/>
      <c r="S61" s="342"/>
      <c r="T61" s="342"/>
      <c r="U61" s="342"/>
      <c r="V61" s="342"/>
      <c r="W61" s="342"/>
      <c r="X61" s="342"/>
      <c r="Y61" s="342"/>
      <c r="Z61" s="71">
        <v>3</v>
      </c>
      <c r="AA61" s="71"/>
      <c r="AB61" s="71"/>
      <c r="AC61" s="71"/>
      <c r="AD61" s="71"/>
      <c r="AE61" s="71"/>
      <c r="AF61" s="71"/>
      <c r="AG61" s="78"/>
      <c r="AH61" s="73"/>
      <c r="AI61" s="78"/>
      <c r="AJ61" s="73" t="str">
        <f t="shared" si="7"/>
        <v/>
      </c>
      <c r="AK61" s="73"/>
      <c r="AL61" s="74" t="str">
        <f t="shared" si="8"/>
        <v/>
      </c>
      <c r="AM61" s="73"/>
      <c r="AN61" s="74" t="str">
        <f t="shared" si="9"/>
        <v/>
      </c>
      <c r="AO61" s="75" t="str">
        <f t="shared" si="6"/>
        <v/>
      </c>
      <c r="AP61" s="76" t="str">
        <f t="shared" ref="AP61:AP64" si="22">IFERROR(IF(AND(AJ60="Probabilidad",AJ61="Probabilidad"),(AP60-(+AP60*AO61)),IF(AND(AJ60="Impacto",AJ61="Probabilidad"),(AP59-(+AP59*AO61)),IF(AJ61="Impacto",AP60,""))),"")</f>
        <v/>
      </c>
      <c r="AQ61" s="76" t="str">
        <f t="shared" ref="AQ61:AQ64" si="23">IFERROR(IF(AND(AJ60="Impacto",AJ61="Impacto"),(AQ60-(+AQ60*AO61)),IF(AND(AJ60="Probabilidad",AJ61="Impacto"),(AQ59-(+AQ59*AO61)),IF(AJ61="Probabilidad",AQ60,""))),"")</f>
        <v/>
      </c>
      <c r="AR61" s="73"/>
      <c r="AS61" s="73"/>
      <c r="AT61" s="73"/>
      <c r="AU61" s="342"/>
      <c r="AV61" s="342"/>
      <c r="AW61" s="342"/>
      <c r="AX61" s="342"/>
      <c r="AY61" s="342"/>
      <c r="AZ61" s="342"/>
      <c r="BA61" s="342"/>
      <c r="BB61" s="342"/>
      <c r="BC61" s="342"/>
      <c r="BD61" s="342"/>
      <c r="BE61" s="342"/>
      <c r="BF61" s="342"/>
      <c r="BG61" s="342"/>
      <c r="BH61" s="476"/>
      <c r="BI61" s="17"/>
      <c r="BJ61" s="17"/>
      <c r="BK61" s="17"/>
    </row>
    <row r="62" spans="1:63" ht="15.75" customHeight="1" x14ac:dyDescent="0.25">
      <c r="A62" s="342"/>
      <c r="B62" s="342"/>
      <c r="C62" s="342"/>
      <c r="D62" s="401"/>
      <c r="E62" s="342"/>
      <c r="F62" s="342"/>
      <c r="G62" s="342"/>
      <c r="H62" s="342"/>
      <c r="I62" s="342"/>
      <c r="J62" s="342"/>
      <c r="K62" s="342"/>
      <c r="L62" s="342"/>
      <c r="M62" s="342"/>
      <c r="N62" s="342"/>
      <c r="O62" s="342"/>
      <c r="P62" s="342"/>
      <c r="Q62" s="342"/>
      <c r="R62" s="342"/>
      <c r="S62" s="342"/>
      <c r="T62" s="342"/>
      <c r="U62" s="342"/>
      <c r="V62" s="342"/>
      <c r="W62" s="342"/>
      <c r="X62" s="342"/>
      <c r="Y62" s="342"/>
      <c r="Z62" s="71">
        <v>4</v>
      </c>
      <c r="AA62" s="71"/>
      <c r="AB62" s="71"/>
      <c r="AC62" s="71"/>
      <c r="AD62" s="71"/>
      <c r="AE62" s="71"/>
      <c r="AF62" s="71"/>
      <c r="AG62" s="78"/>
      <c r="AH62" s="73"/>
      <c r="AI62" s="78"/>
      <c r="AJ62" s="73" t="str">
        <f t="shared" si="7"/>
        <v/>
      </c>
      <c r="AK62" s="73"/>
      <c r="AL62" s="74" t="str">
        <f t="shared" si="8"/>
        <v/>
      </c>
      <c r="AM62" s="73"/>
      <c r="AN62" s="74" t="str">
        <f t="shared" si="9"/>
        <v/>
      </c>
      <c r="AO62" s="75" t="str">
        <f t="shared" si="6"/>
        <v/>
      </c>
      <c r="AP62" s="76" t="str">
        <f t="shared" si="22"/>
        <v/>
      </c>
      <c r="AQ62" s="76" t="str">
        <f t="shared" si="23"/>
        <v/>
      </c>
      <c r="AR62" s="73"/>
      <c r="AS62" s="73"/>
      <c r="AT62" s="73"/>
      <c r="AU62" s="342"/>
      <c r="AV62" s="342"/>
      <c r="AW62" s="342"/>
      <c r="AX62" s="342"/>
      <c r="AY62" s="342"/>
      <c r="AZ62" s="342"/>
      <c r="BA62" s="342"/>
      <c r="BB62" s="342"/>
      <c r="BC62" s="342"/>
      <c r="BD62" s="342"/>
      <c r="BE62" s="342"/>
      <c r="BF62" s="342"/>
      <c r="BG62" s="342"/>
      <c r="BH62" s="476"/>
      <c r="BI62" s="17"/>
      <c r="BJ62" s="17"/>
      <c r="BK62" s="17"/>
    </row>
    <row r="63" spans="1:63" ht="15.75" customHeight="1" x14ac:dyDescent="0.25">
      <c r="A63" s="342"/>
      <c r="B63" s="342"/>
      <c r="C63" s="342"/>
      <c r="D63" s="401"/>
      <c r="E63" s="342"/>
      <c r="F63" s="342"/>
      <c r="G63" s="342"/>
      <c r="H63" s="342"/>
      <c r="I63" s="342"/>
      <c r="J63" s="342"/>
      <c r="K63" s="342"/>
      <c r="L63" s="342"/>
      <c r="M63" s="342"/>
      <c r="N63" s="342"/>
      <c r="O63" s="342"/>
      <c r="P63" s="342"/>
      <c r="Q63" s="342"/>
      <c r="R63" s="342"/>
      <c r="S63" s="342"/>
      <c r="T63" s="342"/>
      <c r="U63" s="342"/>
      <c r="V63" s="342"/>
      <c r="W63" s="342"/>
      <c r="X63" s="342"/>
      <c r="Y63" s="342"/>
      <c r="Z63" s="71">
        <v>5</v>
      </c>
      <c r="AA63" s="71"/>
      <c r="AB63" s="71"/>
      <c r="AC63" s="71"/>
      <c r="AD63" s="71"/>
      <c r="AE63" s="71"/>
      <c r="AF63" s="71"/>
      <c r="AG63" s="78"/>
      <c r="AH63" s="73"/>
      <c r="AI63" s="78"/>
      <c r="AJ63" s="73" t="str">
        <f t="shared" si="7"/>
        <v/>
      </c>
      <c r="AK63" s="73"/>
      <c r="AL63" s="74" t="str">
        <f t="shared" si="8"/>
        <v/>
      </c>
      <c r="AM63" s="73"/>
      <c r="AN63" s="74" t="str">
        <f t="shared" si="9"/>
        <v/>
      </c>
      <c r="AO63" s="75" t="str">
        <f t="shared" si="6"/>
        <v/>
      </c>
      <c r="AP63" s="76" t="str">
        <f t="shared" si="22"/>
        <v/>
      </c>
      <c r="AQ63" s="76" t="str">
        <f t="shared" si="23"/>
        <v/>
      </c>
      <c r="AR63" s="73"/>
      <c r="AS63" s="73"/>
      <c r="AT63" s="73"/>
      <c r="AU63" s="342"/>
      <c r="AV63" s="342"/>
      <c r="AW63" s="342"/>
      <c r="AX63" s="342"/>
      <c r="AY63" s="342"/>
      <c r="AZ63" s="342"/>
      <c r="BA63" s="342"/>
      <c r="BB63" s="342"/>
      <c r="BC63" s="342"/>
      <c r="BD63" s="342"/>
      <c r="BE63" s="342"/>
      <c r="BF63" s="342"/>
      <c r="BG63" s="342"/>
      <c r="BH63" s="476"/>
      <c r="BI63" s="17"/>
      <c r="BJ63" s="17"/>
      <c r="BK63" s="17"/>
    </row>
    <row r="64" spans="1:63" ht="15.75" customHeight="1" thickBot="1" x14ac:dyDescent="0.3">
      <c r="A64" s="342"/>
      <c r="B64" s="342"/>
      <c r="C64" s="342"/>
      <c r="D64" s="402"/>
      <c r="E64" s="395"/>
      <c r="F64" s="395"/>
      <c r="G64" s="395"/>
      <c r="H64" s="395"/>
      <c r="I64" s="395"/>
      <c r="J64" s="395"/>
      <c r="K64" s="395"/>
      <c r="L64" s="395"/>
      <c r="M64" s="395"/>
      <c r="N64" s="395"/>
      <c r="O64" s="395"/>
      <c r="P64" s="395"/>
      <c r="Q64" s="395"/>
      <c r="R64" s="395"/>
      <c r="S64" s="395"/>
      <c r="T64" s="395"/>
      <c r="U64" s="395"/>
      <c r="V64" s="395"/>
      <c r="W64" s="395"/>
      <c r="X64" s="395"/>
      <c r="Y64" s="395"/>
      <c r="Z64" s="96">
        <v>6</v>
      </c>
      <c r="AA64" s="96"/>
      <c r="AB64" s="96"/>
      <c r="AC64" s="96"/>
      <c r="AD64" s="96"/>
      <c r="AE64" s="96"/>
      <c r="AF64" s="96"/>
      <c r="AG64" s="97"/>
      <c r="AH64" s="98"/>
      <c r="AI64" s="97"/>
      <c r="AJ64" s="81" t="str">
        <f t="shared" si="7"/>
        <v/>
      </c>
      <c r="AK64" s="81"/>
      <c r="AL64" s="99" t="str">
        <f t="shared" si="8"/>
        <v/>
      </c>
      <c r="AM64" s="81"/>
      <c r="AN64" s="99" t="str">
        <f t="shared" si="9"/>
        <v/>
      </c>
      <c r="AO64" s="106" t="str">
        <f t="shared" si="6"/>
        <v/>
      </c>
      <c r="AP64" s="76" t="str">
        <f t="shared" si="22"/>
        <v/>
      </c>
      <c r="AQ64" s="76" t="str">
        <f t="shared" si="23"/>
        <v/>
      </c>
      <c r="AR64" s="98"/>
      <c r="AS64" s="98"/>
      <c r="AT64" s="98"/>
      <c r="AU64" s="395"/>
      <c r="AV64" s="395"/>
      <c r="AW64" s="395"/>
      <c r="AX64" s="395"/>
      <c r="AY64" s="395"/>
      <c r="AZ64" s="395"/>
      <c r="BA64" s="395"/>
      <c r="BB64" s="395"/>
      <c r="BC64" s="395"/>
      <c r="BD64" s="395"/>
      <c r="BE64" s="395"/>
      <c r="BF64" s="395"/>
      <c r="BG64" s="395"/>
      <c r="BH64" s="477"/>
      <c r="BI64" s="17"/>
      <c r="BJ64" s="17"/>
      <c r="BK64" s="17"/>
    </row>
    <row r="65" spans="1:63" ht="15.75" customHeight="1" x14ac:dyDescent="0.25">
      <c r="A65" s="342"/>
      <c r="B65" s="342"/>
      <c r="C65" s="342"/>
      <c r="D65" s="400"/>
      <c r="E65" s="399"/>
      <c r="F65" s="403"/>
      <c r="G65" s="397"/>
      <c r="H65" s="396"/>
      <c r="I65" s="399"/>
      <c r="J65" s="396"/>
      <c r="K65" s="396" t="str">
        <f>CONCATENATE(" *",'Identificación RG-RF-RLA-FT'!C171," *",'Identificación RG-RF-RLA-FT'!E171," *",'Identificación RG-RF-RLA-FT'!G171)</f>
        <v xml:space="preserve"> * * *</v>
      </c>
      <c r="L65" s="397"/>
      <c r="M65" s="397"/>
      <c r="N65" s="397"/>
      <c r="O65" s="398"/>
      <c r="P65" s="396"/>
      <c r="Q65" s="394" t="str">
        <f>IF(P65="Muy Alta",100%,IF(P65="Alta",80%,IF(P65="Media",60%,IF(P65="Baja",40%,IF(P65="Muy Baja",20%,"")))))</f>
        <v/>
      </c>
      <c r="R65" s="396"/>
      <c r="S65" s="394" t="str">
        <f>IF(R65="Catastrófico",100%,IF(R65="Mayor",80%,IF(R65="Moderado",60%,IF(R65="Menor",40%,IF(R65="Leve",20%,"")))))</f>
        <v/>
      </c>
      <c r="T65" s="396"/>
      <c r="U65" s="394" t="str">
        <f>IF(T65="Catastrófico",100%,IF(T65="Mayor",80%,IF(T65="Moderado",60%,IF(T65="Menor",40%,IF(T65="Leve",20%,"")))))</f>
        <v/>
      </c>
      <c r="V65" s="396" t="str">
        <f>IF(W65=100%,"Catastrófico",IF(W65=80%,"Mayor",IF(W65=60%,"Moderado",IF(W65=40%,"Menor",IF(W65=20%,"Leve","")))))</f>
        <v/>
      </c>
      <c r="W65" s="394" t="str">
        <f>IF(AND(S65="",U65=""),"",MAX(S65,U65))</f>
        <v/>
      </c>
      <c r="X65" s="394" t="str">
        <f>CONCATENATE(P65,V65)</f>
        <v/>
      </c>
      <c r="Y65" s="396" t="str">
        <f>IF(X65="Muy AltaLeve","Alto",IF(X65="Muy AltaMenor","Alto",IF(X65="Muy AltaModerado","Alto",IF(X65="Muy AltaMayor","Alto",IF(X65="Muy AltaCatastrófico","Extremo",IF(X65="AltaLeve","Moderado",IF(X65="AltaMenor","Moderado",IF(X65="AltaModerado","Alto",IF(X65="AltaMayor","Alto",IF(X65="AltaCatastrófico","Extremo",IF(X65="MediaLeve","Moderado",IF(X65="MediaMenor","Moderado",IF(X65="MediaModerado","Moderado",IF(X65="MediaMayor","Alto",IF(X65="MediaCatastrófico","Extremo",IF(X65="BajaLeve","Bajo",IF(X65="BajaMenor","Moderado",IF(X65="BajaModerado","Moderado",IF(X65="BajaMayor","Alto",IF(X65="BajaCatastrófico","Extremo",IF(X65="Muy BajaLeve","Bajo",IF(X65="Muy BajaMenor","Bajo",IF(X65="Muy BajaModerado","Moderado",IF(X65="Muy BajaMayor","Alto",IF(X65="Muy BajaCatastrófico","Extremo","")))))))))))))))))))))))))</f>
        <v/>
      </c>
      <c r="Z65" s="63">
        <v>1</v>
      </c>
      <c r="AA65" s="63"/>
      <c r="AB65" s="63"/>
      <c r="AC65" s="63"/>
      <c r="AD65" s="63"/>
      <c r="AE65" s="63"/>
      <c r="AF65" s="63"/>
      <c r="AG65" s="104"/>
      <c r="AH65" s="64"/>
      <c r="AI65" s="104"/>
      <c r="AJ65" s="64" t="str">
        <f t="shared" si="7"/>
        <v/>
      </c>
      <c r="AK65" s="64"/>
      <c r="AL65" s="66" t="str">
        <f t="shared" si="8"/>
        <v/>
      </c>
      <c r="AM65" s="64"/>
      <c r="AN65" s="66" t="str">
        <f t="shared" si="9"/>
        <v/>
      </c>
      <c r="AO65" s="67" t="str">
        <f t="shared" si="6"/>
        <v/>
      </c>
      <c r="AP65" s="68" t="str">
        <f>IFERROR(IF(AJ65="Probabilidad",(Q65-(+Q65*AO65)),IF(AJ65="Impacto",Q65,"")),"")</f>
        <v/>
      </c>
      <c r="AQ65" s="68" t="str">
        <f>IFERROR(IF(AJ65="Impacto",(W65-(+W65*AO65)),IF(AJ65="Probabilidad",W65,"")),"")</f>
        <v/>
      </c>
      <c r="AR65" s="64"/>
      <c r="AS65" s="64"/>
      <c r="AT65" s="64"/>
      <c r="AU65" s="452" t="str">
        <f>Q65</f>
        <v/>
      </c>
      <c r="AV65" s="452" t="str">
        <f>IF(AP65="","",MIN(AP65:AP70))</f>
        <v/>
      </c>
      <c r="AW65" s="396" t="str">
        <f>IFERROR(IF(AV65="","",IF(AV65&lt;=0.2,"Muy Baja",IF(AV65&lt;=0.4,"Baja",IF(AV65&lt;=0.6,"Media",IF(AV65&lt;=0.8,"Alta","Muy Alta"))))),"")</f>
        <v/>
      </c>
      <c r="AX65" s="452" t="str">
        <f>W65</f>
        <v/>
      </c>
      <c r="AY65" s="452" t="str">
        <f>IF(AQ65="","",MIN(AQ65:AQ70))</f>
        <v/>
      </c>
      <c r="AZ65" s="396" t="str">
        <f>IFERROR(IF(AY65="","",IF(AY65&lt;=0.2,"Leve",IF(AY65&lt;=0.4,"Menor",IF(AY65&lt;=0.6,"Moderado",IF(AY65&lt;=0.8,"Mayor","Catastrófico"))))),"")</f>
        <v/>
      </c>
      <c r="BA65" s="396" t="str">
        <f>Y65</f>
        <v/>
      </c>
      <c r="BB65" s="396" t="str">
        <f>IFERROR(IF(OR(AND(AW65="Muy Baja",AZ65="Leve"),AND(AW65="Muy Baja",AZ65="Menor"),AND(AW65="Baja",AZ65="Leve")),"Bajo",IF(OR(AND(AW65="Muy baja",AZ65="Moderado"),AND(AW65="Baja",AZ65="Menor"),AND(AW65="Baja",AZ65="Moderado"),AND(AW65="Media",AZ65="Leve"),AND(AW65="Media",AZ65="Menor"),AND(AW65="Media",AZ65="Moderado"),AND(AW65="Alta",AZ65="Leve"),AND(AW65="Alta",AZ65="Menor")),"Moderado",IF(OR(AND(AW65="Muy Baja",AZ65="Mayor"),AND(AW65="Baja",AZ65="Mayor"),AND(AW65="Media",AZ65="Mayor"),AND(AW65="Alta",AZ65="Moderado"),AND(AW65="Alta",AZ65="Mayor"),AND(AW65="Muy Alta",AZ65="Leve"),AND(AW65="Muy Alta",AZ65="Menor"),AND(AW65="Muy Alta",AZ65="Moderado"),AND(AW65="Muy Alta",AZ65="Mayor")),"Alto",IF(OR(AND(AW65="Muy Baja",AZ65="Catastrófico"),AND(AW65="Baja",AZ65="Catastrófico"),AND(AW65="Media",AZ65="Catastrófico"),AND(AW65="Alta",AZ65="Catastrófico"),AND(AW65="Muy Alta",AZ65="Catastrófico")),"Extremo","")))),"")</f>
        <v/>
      </c>
      <c r="BC65" s="396"/>
      <c r="BD65" s="397"/>
      <c r="BE65" s="397"/>
      <c r="BF65" s="468"/>
      <c r="BG65" s="468"/>
      <c r="BH65" s="475"/>
      <c r="BI65" s="17"/>
      <c r="BJ65" s="17"/>
      <c r="BK65" s="17"/>
    </row>
    <row r="66" spans="1:63" ht="15.75" customHeight="1" x14ac:dyDescent="0.25">
      <c r="A66" s="342"/>
      <c r="B66" s="342"/>
      <c r="C66" s="342"/>
      <c r="D66" s="401"/>
      <c r="E66" s="342"/>
      <c r="F66" s="342"/>
      <c r="G66" s="342"/>
      <c r="H66" s="342"/>
      <c r="I66" s="342"/>
      <c r="J66" s="342"/>
      <c r="K66" s="342"/>
      <c r="L66" s="342"/>
      <c r="M66" s="342"/>
      <c r="N66" s="342"/>
      <c r="O66" s="342"/>
      <c r="P66" s="342"/>
      <c r="Q66" s="342"/>
      <c r="R66" s="342"/>
      <c r="S66" s="342"/>
      <c r="T66" s="342"/>
      <c r="U66" s="342"/>
      <c r="V66" s="342"/>
      <c r="W66" s="342"/>
      <c r="X66" s="342"/>
      <c r="Y66" s="342"/>
      <c r="Z66" s="71">
        <v>2</v>
      </c>
      <c r="AA66" s="71"/>
      <c r="AB66" s="71"/>
      <c r="AC66" s="71"/>
      <c r="AD66" s="71"/>
      <c r="AE66" s="71"/>
      <c r="AF66" s="71"/>
      <c r="AG66" s="78"/>
      <c r="AH66" s="73"/>
      <c r="AI66" s="78"/>
      <c r="AJ66" s="73" t="str">
        <f t="shared" si="7"/>
        <v/>
      </c>
      <c r="AK66" s="73"/>
      <c r="AL66" s="74" t="str">
        <f t="shared" si="8"/>
        <v/>
      </c>
      <c r="AM66" s="73"/>
      <c r="AN66" s="74" t="str">
        <f t="shared" si="9"/>
        <v/>
      </c>
      <c r="AO66" s="75" t="str">
        <f t="shared" si="6"/>
        <v/>
      </c>
      <c r="AP66" s="76" t="str">
        <f>IFERROR(IF(AND(AJ65="Probabilidad",AJ66="Probabilidad"),(AP65-(+AP65*AO66)),IF(AJ66="Probabilidad",(Q65-(+Q65*AO66)),IF(AJ66="Impacto",AP65,""))),"")</f>
        <v/>
      </c>
      <c r="AQ66" s="76" t="str">
        <f>IFERROR(IF(AND(AJ65="Impacto",AJ66="Impacto"),(AQ65-(+AQ65*AO66)),IF(AJ66="Impacto",(W65-(W65*AO66)),IF(AJ66="Probabilidad",AQ65,""))),"")</f>
        <v/>
      </c>
      <c r="AR66" s="73"/>
      <c r="AS66" s="73"/>
      <c r="AT66" s="73"/>
      <c r="AU66" s="342"/>
      <c r="AV66" s="342"/>
      <c r="AW66" s="342"/>
      <c r="AX66" s="342"/>
      <c r="AY66" s="342"/>
      <c r="AZ66" s="342"/>
      <c r="BA66" s="342"/>
      <c r="BB66" s="342"/>
      <c r="BC66" s="342"/>
      <c r="BD66" s="342"/>
      <c r="BE66" s="342"/>
      <c r="BF66" s="342"/>
      <c r="BG66" s="342"/>
      <c r="BH66" s="476"/>
      <c r="BI66" s="17"/>
      <c r="BJ66" s="17"/>
      <c r="BK66" s="17"/>
    </row>
    <row r="67" spans="1:63" ht="15.75" customHeight="1" x14ac:dyDescent="0.25">
      <c r="A67" s="342"/>
      <c r="B67" s="342"/>
      <c r="C67" s="342"/>
      <c r="D67" s="401"/>
      <c r="E67" s="342"/>
      <c r="F67" s="342"/>
      <c r="G67" s="342"/>
      <c r="H67" s="342"/>
      <c r="I67" s="342"/>
      <c r="J67" s="342"/>
      <c r="K67" s="342"/>
      <c r="L67" s="342"/>
      <c r="M67" s="342"/>
      <c r="N67" s="342"/>
      <c r="O67" s="342"/>
      <c r="P67" s="342"/>
      <c r="Q67" s="342"/>
      <c r="R67" s="342"/>
      <c r="S67" s="342"/>
      <c r="T67" s="342"/>
      <c r="U67" s="342"/>
      <c r="V67" s="342"/>
      <c r="W67" s="342"/>
      <c r="X67" s="342"/>
      <c r="Y67" s="342"/>
      <c r="Z67" s="71">
        <v>3</v>
      </c>
      <c r="AA67" s="71"/>
      <c r="AB67" s="71"/>
      <c r="AC67" s="71"/>
      <c r="AD67" s="71"/>
      <c r="AE67" s="71"/>
      <c r="AF67" s="71"/>
      <c r="AG67" s="78"/>
      <c r="AH67" s="73"/>
      <c r="AI67" s="78"/>
      <c r="AJ67" s="73" t="str">
        <f t="shared" si="7"/>
        <v/>
      </c>
      <c r="AK67" s="73"/>
      <c r="AL67" s="74" t="str">
        <f t="shared" si="8"/>
        <v/>
      </c>
      <c r="AM67" s="73"/>
      <c r="AN67" s="74" t="str">
        <f t="shared" si="9"/>
        <v/>
      </c>
      <c r="AO67" s="75" t="str">
        <f t="shared" si="6"/>
        <v/>
      </c>
      <c r="AP67" s="76" t="str">
        <f t="shared" ref="AP67:AP70" si="24">IFERROR(IF(AND(AJ66="Probabilidad",AJ67="Probabilidad"),(AP66-(+AP66*AO67)),IF(AND(AJ66="Impacto",AJ67="Probabilidad"),(AP65-(+AP65*AO67)),IF(AJ67="Impacto",AP66,""))),"")</f>
        <v/>
      </c>
      <c r="AQ67" s="76" t="str">
        <f t="shared" ref="AQ67:AQ70" si="25">IFERROR(IF(AND(AJ66="Impacto",AJ67="Impacto"),(AQ66-(+AQ66*AO67)),IF(AND(AJ66="Probabilidad",AJ67="Impacto"),(AQ65-(+AQ65*AO67)),IF(AJ67="Probabilidad",AQ66,""))),"")</f>
        <v/>
      </c>
      <c r="AR67" s="73"/>
      <c r="AS67" s="73"/>
      <c r="AT67" s="73"/>
      <c r="AU67" s="342"/>
      <c r="AV67" s="342"/>
      <c r="AW67" s="342"/>
      <c r="AX67" s="342"/>
      <c r="AY67" s="342"/>
      <c r="AZ67" s="342"/>
      <c r="BA67" s="342"/>
      <c r="BB67" s="342"/>
      <c r="BC67" s="342"/>
      <c r="BD67" s="342"/>
      <c r="BE67" s="342"/>
      <c r="BF67" s="342"/>
      <c r="BG67" s="342"/>
      <c r="BH67" s="476"/>
      <c r="BI67" s="17"/>
      <c r="BJ67" s="17"/>
      <c r="BK67" s="17"/>
    </row>
    <row r="68" spans="1:63" ht="15.75" customHeight="1" x14ac:dyDescent="0.25">
      <c r="A68" s="342"/>
      <c r="B68" s="342"/>
      <c r="C68" s="342"/>
      <c r="D68" s="401"/>
      <c r="E68" s="342"/>
      <c r="F68" s="342"/>
      <c r="G68" s="342"/>
      <c r="H68" s="342"/>
      <c r="I68" s="342"/>
      <c r="J68" s="342"/>
      <c r="K68" s="342"/>
      <c r="L68" s="342"/>
      <c r="M68" s="342"/>
      <c r="N68" s="342"/>
      <c r="O68" s="342"/>
      <c r="P68" s="342"/>
      <c r="Q68" s="342"/>
      <c r="R68" s="342"/>
      <c r="S68" s="342"/>
      <c r="T68" s="342"/>
      <c r="U68" s="342"/>
      <c r="V68" s="342"/>
      <c r="W68" s="342"/>
      <c r="X68" s="342"/>
      <c r="Y68" s="342"/>
      <c r="Z68" s="71">
        <v>4</v>
      </c>
      <c r="AA68" s="71"/>
      <c r="AB68" s="71"/>
      <c r="AC68" s="71"/>
      <c r="AD68" s="71"/>
      <c r="AE68" s="71"/>
      <c r="AF68" s="71"/>
      <c r="AG68" s="78"/>
      <c r="AH68" s="73"/>
      <c r="AI68" s="78"/>
      <c r="AJ68" s="73" t="str">
        <f t="shared" si="7"/>
        <v/>
      </c>
      <c r="AK68" s="73"/>
      <c r="AL68" s="74" t="str">
        <f t="shared" si="8"/>
        <v/>
      </c>
      <c r="AM68" s="73"/>
      <c r="AN68" s="74" t="str">
        <f t="shared" si="9"/>
        <v/>
      </c>
      <c r="AO68" s="75" t="str">
        <f t="shared" si="6"/>
        <v/>
      </c>
      <c r="AP68" s="76" t="str">
        <f t="shared" si="24"/>
        <v/>
      </c>
      <c r="AQ68" s="76" t="str">
        <f t="shared" si="25"/>
        <v/>
      </c>
      <c r="AR68" s="73"/>
      <c r="AS68" s="73"/>
      <c r="AT68" s="73"/>
      <c r="AU68" s="342"/>
      <c r="AV68" s="342"/>
      <c r="AW68" s="342"/>
      <c r="AX68" s="342"/>
      <c r="AY68" s="342"/>
      <c r="AZ68" s="342"/>
      <c r="BA68" s="342"/>
      <c r="BB68" s="342"/>
      <c r="BC68" s="342"/>
      <c r="BD68" s="342"/>
      <c r="BE68" s="342"/>
      <c r="BF68" s="342"/>
      <c r="BG68" s="342"/>
      <c r="BH68" s="476"/>
      <c r="BI68" s="17"/>
      <c r="BJ68" s="17"/>
      <c r="BK68" s="17"/>
    </row>
    <row r="69" spans="1:63" ht="15.75" customHeight="1" x14ac:dyDescent="0.25">
      <c r="A69" s="342"/>
      <c r="B69" s="342"/>
      <c r="C69" s="342"/>
      <c r="D69" s="401"/>
      <c r="E69" s="342"/>
      <c r="F69" s="342"/>
      <c r="G69" s="342"/>
      <c r="H69" s="342"/>
      <c r="I69" s="342"/>
      <c r="J69" s="342"/>
      <c r="K69" s="342"/>
      <c r="L69" s="342"/>
      <c r="M69" s="342"/>
      <c r="N69" s="342"/>
      <c r="O69" s="342"/>
      <c r="P69" s="342"/>
      <c r="Q69" s="342"/>
      <c r="R69" s="342"/>
      <c r="S69" s="342"/>
      <c r="T69" s="342"/>
      <c r="U69" s="342"/>
      <c r="V69" s="342"/>
      <c r="W69" s="342"/>
      <c r="X69" s="342"/>
      <c r="Y69" s="342"/>
      <c r="Z69" s="71">
        <v>5</v>
      </c>
      <c r="AA69" s="71"/>
      <c r="AB69" s="71"/>
      <c r="AC69" s="71"/>
      <c r="AD69" s="71"/>
      <c r="AE69" s="71"/>
      <c r="AF69" s="71"/>
      <c r="AG69" s="78"/>
      <c r="AH69" s="73"/>
      <c r="AI69" s="78"/>
      <c r="AJ69" s="73" t="str">
        <f t="shared" si="7"/>
        <v/>
      </c>
      <c r="AK69" s="73"/>
      <c r="AL69" s="74" t="str">
        <f t="shared" si="8"/>
        <v/>
      </c>
      <c r="AM69" s="73"/>
      <c r="AN69" s="74" t="str">
        <f t="shared" si="9"/>
        <v/>
      </c>
      <c r="AO69" s="75" t="str">
        <f t="shared" si="6"/>
        <v/>
      </c>
      <c r="AP69" s="76" t="str">
        <f t="shared" si="24"/>
        <v/>
      </c>
      <c r="AQ69" s="76" t="str">
        <f t="shared" si="25"/>
        <v/>
      </c>
      <c r="AR69" s="73"/>
      <c r="AS69" s="73"/>
      <c r="AT69" s="73"/>
      <c r="AU69" s="342"/>
      <c r="AV69" s="342"/>
      <c r="AW69" s="342"/>
      <c r="AX69" s="342"/>
      <c r="AY69" s="342"/>
      <c r="AZ69" s="342"/>
      <c r="BA69" s="342"/>
      <c r="BB69" s="342"/>
      <c r="BC69" s="342"/>
      <c r="BD69" s="342"/>
      <c r="BE69" s="342"/>
      <c r="BF69" s="342"/>
      <c r="BG69" s="342"/>
      <c r="BH69" s="476"/>
      <c r="BI69" s="17"/>
      <c r="BJ69" s="17"/>
      <c r="BK69" s="17"/>
    </row>
    <row r="70" spans="1:63" ht="15.75" customHeight="1" thickBot="1" x14ac:dyDescent="0.3">
      <c r="A70" s="342"/>
      <c r="B70" s="342"/>
      <c r="C70" s="342"/>
      <c r="D70" s="402"/>
      <c r="E70" s="395"/>
      <c r="F70" s="395"/>
      <c r="G70" s="395"/>
      <c r="H70" s="395"/>
      <c r="I70" s="395"/>
      <c r="J70" s="395"/>
      <c r="K70" s="395"/>
      <c r="L70" s="395"/>
      <c r="M70" s="395"/>
      <c r="N70" s="395"/>
      <c r="O70" s="395"/>
      <c r="P70" s="395"/>
      <c r="Q70" s="395"/>
      <c r="R70" s="395"/>
      <c r="S70" s="395"/>
      <c r="T70" s="395"/>
      <c r="U70" s="395"/>
      <c r="V70" s="395"/>
      <c r="W70" s="395"/>
      <c r="X70" s="395"/>
      <c r="Y70" s="395"/>
      <c r="Z70" s="96">
        <v>6</v>
      </c>
      <c r="AA70" s="96"/>
      <c r="AB70" s="96"/>
      <c r="AC70" s="96"/>
      <c r="AD70" s="96"/>
      <c r="AE70" s="96"/>
      <c r="AF70" s="96"/>
      <c r="AG70" s="97"/>
      <c r="AH70" s="98"/>
      <c r="AI70" s="97"/>
      <c r="AJ70" s="98" t="str">
        <f t="shared" si="7"/>
        <v/>
      </c>
      <c r="AK70" s="98"/>
      <c r="AL70" s="99" t="str">
        <f t="shared" si="8"/>
        <v/>
      </c>
      <c r="AM70" s="98"/>
      <c r="AN70" s="99" t="str">
        <f t="shared" si="9"/>
        <v/>
      </c>
      <c r="AO70" s="106" t="str">
        <f t="shared" si="6"/>
        <v/>
      </c>
      <c r="AP70" s="101" t="str">
        <f t="shared" si="24"/>
        <v/>
      </c>
      <c r="AQ70" s="101" t="str">
        <f t="shared" si="25"/>
        <v/>
      </c>
      <c r="AR70" s="98"/>
      <c r="AS70" s="98"/>
      <c r="AT70" s="98"/>
      <c r="AU70" s="395"/>
      <c r="AV70" s="395"/>
      <c r="AW70" s="395"/>
      <c r="AX70" s="395"/>
      <c r="AY70" s="395"/>
      <c r="AZ70" s="395"/>
      <c r="BA70" s="395"/>
      <c r="BB70" s="395"/>
      <c r="BC70" s="395"/>
      <c r="BD70" s="395"/>
      <c r="BE70" s="395"/>
      <c r="BF70" s="395"/>
      <c r="BG70" s="395"/>
      <c r="BH70" s="477"/>
      <c r="BI70" s="17"/>
      <c r="BJ70" s="17"/>
      <c r="BK70" s="17"/>
    </row>
    <row r="71" spans="1:63" ht="15" hidden="1" customHeight="1" x14ac:dyDescent="0.25">
      <c r="A71" s="342"/>
      <c r="B71" s="342"/>
      <c r="C71" s="342"/>
      <c r="D71" s="400"/>
      <c r="E71" s="399"/>
      <c r="F71" s="403"/>
      <c r="G71" s="397"/>
      <c r="H71" s="396"/>
      <c r="I71" s="399" t="str">
        <f>IF(D71="","",IF(D71="RG",'Identificación RG-RF-RLA-FT'!B193,IF(H71="","",(CONCATENATE(H71," ",#REF!," ",G71," ",#REF!," ",M71," ",#REF!," ",L71)))))</f>
        <v/>
      </c>
      <c r="J71" s="396"/>
      <c r="K71" s="396" t="str">
        <f>CONCATENATE(" *",'Identificación RG-RF-RLA-FT'!C188," *",'Identificación RG-RF-RLA-FT'!E188," *",'Identificación RG-RF-RLA-FT'!G188)</f>
        <v xml:space="preserve"> * * *</v>
      </c>
      <c r="L71" s="397"/>
      <c r="M71" s="397"/>
      <c r="N71" s="397"/>
      <c r="O71" s="398"/>
      <c r="P71" s="396"/>
      <c r="Q71" s="394" t="str">
        <f>IF(P71="Muy Alta",100%,IF(P71="Alta",80%,IF(P71="Media",60%,IF(P71="Baja",40%,IF(P71="Muy Baja",20%,"")))))</f>
        <v/>
      </c>
      <c r="R71" s="396"/>
      <c r="S71" s="394" t="str">
        <f>IF(R71="Catastrófico",100%,IF(R71="Mayor",80%,IF(R71="Moderado",60%,IF(R71="Menor",40%,IF(R71="Leve",20%,"")))))</f>
        <v/>
      </c>
      <c r="T71" s="396"/>
      <c r="U71" s="394" t="str">
        <f>IF(T71="Catastrófico",100%,IF(T71="Mayor",80%,IF(T71="Moderado",60%,IF(T71="Menor",40%,IF(T71="Leve",20%,"")))))</f>
        <v/>
      </c>
      <c r="V71" s="396" t="str">
        <f>IF(W71=100%,"Catastrófico",IF(W71=80%,"Mayor",IF(W71=60%,"Moderado",IF(W71=40%,"Menor",IF(W71=20%,"Leve","")))))</f>
        <v/>
      </c>
      <c r="W71" s="394" t="str">
        <f>IF(AND(S71="",U71=""),"",MAX(S71,U71))</f>
        <v/>
      </c>
      <c r="X71" s="394" t="str">
        <f>CONCATENATE(P71,V71)</f>
        <v/>
      </c>
      <c r="Y71" s="396" t="str">
        <f>IF(X71="Muy AltaLeve","Alto",IF(X71="Muy AltaMenor","Alto",IF(X71="Muy AltaModerado","Alto",IF(X71="Muy AltaMayor","Alto",IF(X71="Muy AltaCatastrófico","Extremo",IF(X71="AltaLeve","Moderado",IF(X71="AltaMenor","Moderado",IF(X71="AltaModerado","Alto",IF(X71="AltaMayor","Alto",IF(X71="AltaCatastrófico","Extremo",IF(X71="MediaLeve","Moderado",IF(X71="MediaMenor","Moderado",IF(X71="MediaModerado","Moderado",IF(X71="MediaMayor","Alto",IF(X71="MediaCatastrófico","Extremo",IF(X71="BajaLeve","Bajo",IF(X71="BajaMenor","Moderado",IF(X71="BajaModerado","Moderado",IF(X71="BajaMayor","Alto",IF(X71="BajaCatastrófico","Extremo",IF(X71="Muy BajaLeve","Bajo",IF(X71="Muy BajaMenor","Bajo",IF(X71="Muy BajaModerado","Moderado",IF(X71="Muy BajaMayor","Alto",IF(X71="Muy BajaCatastrófico","Extremo","")))))))))))))))))))))))))</f>
        <v/>
      </c>
      <c r="Z71" s="63">
        <v>1</v>
      </c>
      <c r="AA71" s="63"/>
      <c r="AB71" s="63"/>
      <c r="AC71" s="63"/>
      <c r="AD71" s="63"/>
      <c r="AE71" s="63"/>
      <c r="AF71" s="63"/>
      <c r="AG71" s="104"/>
      <c r="AH71" s="64"/>
      <c r="AI71" s="104"/>
      <c r="AJ71" s="64" t="str">
        <f t="shared" si="7"/>
        <v/>
      </c>
      <c r="AK71" s="64"/>
      <c r="AL71" s="66" t="str">
        <f t="shared" si="8"/>
        <v/>
      </c>
      <c r="AM71" s="64"/>
      <c r="AN71" s="66" t="str">
        <f t="shared" si="9"/>
        <v/>
      </c>
      <c r="AO71" s="67" t="str">
        <f t="shared" si="6"/>
        <v/>
      </c>
      <c r="AP71" s="68" t="str">
        <f>IFERROR(IF(AJ71="Probabilidad",(Q71-(+Q71*AO71)),IF(AJ71="Impacto",Q71,"")),"")</f>
        <v/>
      </c>
      <c r="AQ71" s="68" t="str">
        <f>IFERROR(IF(AJ71="Impacto",(W71-(+W71*AO71)),IF(AJ71="Probabilidad",W71,"")),"")</f>
        <v/>
      </c>
      <c r="AR71" s="64"/>
      <c r="AS71" s="64"/>
      <c r="AT71" s="64"/>
      <c r="AU71" s="452" t="str">
        <f>Q71</f>
        <v/>
      </c>
      <c r="AV71" s="452" t="str">
        <f>IF(AP71="","",MIN(AP71:AP76))</f>
        <v/>
      </c>
      <c r="AW71" s="396" t="str">
        <f>IFERROR(IF(AV71="","",IF(AV71&lt;=0.2,"Muy Baja",IF(AV71&lt;=0.4,"Baja",IF(AV71&lt;=0.6,"Media",IF(AV71&lt;=0.8,"Alta","Muy Alta"))))),"")</f>
        <v/>
      </c>
      <c r="AX71" s="452" t="str">
        <f>W71</f>
        <v/>
      </c>
      <c r="AY71" s="452" t="str">
        <f>IF(AQ71="","",MIN(AQ71:AQ76))</f>
        <v/>
      </c>
      <c r="AZ71" s="396" t="str">
        <f>IFERROR(IF(AY71="","",IF(AY71&lt;=0.2,"Leve",IF(AY71&lt;=0.4,"Menor",IF(AY71&lt;=0.6,"Moderado",IF(AY71&lt;=0.8,"Mayor","Catastrófico"))))),"")</f>
        <v/>
      </c>
      <c r="BA71" s="396" t="str">
        <f>Y71</f>
        <v/>
      </c>
      <c r="BB71" s="396" t="str">
        <f>IFERROR(IF(OR(AND(AW71="Muy Baja",AZ71="Leve"),AND(AW71="Muy Baja",AZ71="Menor"),AND(AW71="Baja",AZ71="Leve")),"Bajo",IF(OR(AND(AW71="Muy baja",AZ71="Moderado"),AND(AW71="Baja",AZ71="Menor"),AND(AW71="Baja",AZ71="Moderado"),AND(AW71="Media",AZ71="Leve"),AND(AW71="Media",AZ71="Menor"),AND(AW71="Media",AZ71="Moderado"),AND(AW71="Alta",AZ71="Leve"),AND(AW71="Alta",AZ71="Menor")),"Moderado",IF(OR(AND(AW71="Muy Baja",AZ71="Mayor"),AND(AW71="Baja",AZ71="Mayor"),AND(AW71="Media",AZ71="Mayor"),AND(AW71="Alta",AZ71="Moderado"),AND(AW71="Alta",AZ71="Mayor"),AND(AW71="Muy Alta",AZ71="Leve"),AND(AW71="Muy Alta",AZ71="Menor"),AND(AW71="Muy Alta",AZ71="Moderado"),AND(AW71="Muy Alta",AZ71="Mayor")),"Alto",IF(OR(AND(AW71="Muy Baja",AZ71="Catastrófico"),AND(AW71="Baja",AZ71="Catastrófico"),AND(AW71="Media",AZ71="Catastrófico"),AND(AW71="Alta",AZ71="Catastrófico"),AND(AW71="Muy Alta",AZ71="Catastrófico")),"Extremo","")))),"")</f>
        <v/>
      </c>
      <c r="BC71" s="396"/>
      <c r="BD71" s="397"/>
      <c r="BE71" s="397"/>
      <c r="BF71" s="468"/>
      <c r="BG71" s="468"/>
      <c r="BH71" s="475"/>
      <c r="BI71" s="17"/>
      <c r="BJ71" s="17"/>
      <c r="BK71" s="17"/>
    </row>
    <row r="72" spans="1:63" ht="15" hidden="1" customHeight="1" x14ac:dyDescent="0.25">
      <c r="A72" s="342"/>
      <c r="B72" s="342"/>
      <c r="C72" s="342"/>
      <c r="D72" s="401"/>
      <c r="E72" s="342"/>
      <c r="F72" s="342"/>
      <c r="G72" s="342"/>
      <c r="H72" s="342"/>
      <c r="I72" s="342"/>
      <c r="J72" s="342"/>
      <c r="K72" s="342"/>
      <c r="L72" s="342"/>
      <c r="M72" s="342"/>
      <c r="N72" s="342"/>
      <c r="O72" s="342"/>
      <c r="P72" s="342"/>
      <c r="Q72" s="342"/>
      <c r="R72" s="342"/>
      <c r="S72" s="342"/>
      <c r="T72" s="342"/>
      <c r="U72" s="342"/>
      <c r="V72" s="342"/>
      <c r="W72" s="342"/>
      <c r="X72" s="342"/>
      <c r="Y72" s="342"/>
      <c r="Z72" s="71">
        <v>2</v>
      </c>
      <c r="AA72" s="71"/>
      <c r="AB72" s="71"/>
      <c r="AC72" s="71"/>
      <c r="AD72" s="71"/>
      <c r="AE72" s="71"/>
      <c r="AF72" s="71"/>
      <c r="AG72" s="78"/>
      <c r="AH72" s="73"/>
      <c r="AI72" s="78"/>
      <c r="AJ72" s="73" t="str">
        <f t="shared" si="7"/>
        <v/>
      </c>
      <c r="AK72" s="73"/>
      <c r="AL72" s="74" t="str">
        <f t="shared" si="8"/>
        <v/>
      </c>
      <c r="AM72" s="73"/>
      <c r="AN72" s="74" t="str">
        <f t="shared" si="9"/>
        <v/>
      </c>
      <c r="AO72" s="75" t="str">
        <f t="shared" si="6"/>
        <v/>
      </c>
      <c r="AP72" s="76" t="str">
        <f>IFERROR(IF(AND(AJ71="Probabilidad",AJ72="Probabilidad"),(AP71-(+AP71*AO72)),IF(AJ72="Probabilidad",(Q71-(+Q71*AO72)),IF(AJ72="Impacto",AP71,""))),"")</f>
        <v/>
      </c>
      <c r="AQ72" s="76" t="str">
        <f>IFERROR(IF(AND(AJ71="Impacto",AJ72="Impacto"),(AQ71-(+AQ71*AO72)),IF(AJ72="Impacto",(W71-(W71*AO72)),IF(AJ72="Probabilidad",AQ71,""))),"")</f>
        <v/>
      </c>
      <c r="AR72" s="73"/>
      <c r="AS72" s="73"/>
      <c r="AT72" s="73"/>
      <c r="AU72" s="342"/>
      <c r="AV72" s="342"/>
      <c r="AW72" s="342"/>
      <c r="AX72" s="342"/>
      <c r="AY72" s="342"/>
      <c r="AZ72" s="342"/>
      <c r="BA72" s="342"/>
      <c r="BB72" s="342"/>
      <c r="BC72" s="342"/>
      <c r="BD72" s="342"/>
      <c r="BE72" s="342"/>
      <c r="BF72" s="342"/>
      <c r="BG72" s="342"/>
      <c r="BH72" s="476"/>
      <c r="BI72" s="17"/>
      <c r="BJ72" s="17"/>
      <c r="BK72" s="17"/>
    </row>
    <row r="73" spans="1:63" ht="15" hidden="1" customHeight="1" x14ac:dyDescent="0.25">
      <c r="A73" s="342"/>
      <c r="B73" s="342"/>
      <c r="C73" s="342"/>
      <c r="D73" s="401"/>
      <c r="E73" s="342"/>
      <c r="F73" s="342"/>
      <c r="G73" s="342"/>
      <c r="H73" s="342"/>
      <c r="I73" s="342"/>
      <c r="J73" s="342"/>
      <c r="K73" s="342"/>
      <c r="L73" s="342"/>
      <c r="M73" s="342"/>
      <c r="N73" s="342"/>
      <c r="O73" s="342"/>
      <c r="P73" s="342"/>
      <c r="Q73" s="342"/>
      <c r="R73" s="342"/>
      <c r="S73" s="342"/>
      <c r="T73" s="342"/>
      <c r="U73" s="342"/>
      <c r="V73" s="342"/>
      <c r="W73" s="342"/>
      <c r="X73" s="342"/>
      <c r="Y73" s="342"/>
      <c r="Z73" s="71">
        <v>3</v>
      </c>
      <c r="AA73" s="71"/>
      <c r="AB73" s="71"/>
      <c r="AC73" s="71"/>
      <c r="AD73" s="71"/>
      <c r="AE73" s="71"/>
      <c r="AF73" s="71"/>
      <c r="AG73" s="78"/>
      <c r="AH73" s="73"/>
      <c r="AI73" s="78"/>
      <c r="AJ73" s="73" t="str">
        <f t="shared" si="7"/>
        <v/>
      </c>
      <c r="AK73" s="73"/>
      <c r="AL73" s="74" t="str">
        <f t="shared" si="8"/>
        <v/>
      </c>
      <c r="AM73" s="73"/>
      <c r="AN73" s="74" t="str">
        <f t="shared" si="9"/>
        <v/>
      </c>
      <c r="AO73" s="75" t="str">
        <f t="shared" si="6"/>
        <v/>
      </c>
      <c r="AP73" s="76" t="str">
        <f t="shared" ref="AP73:AP76" si="26">IFERROR(IF(AND(AJ72="Probabilidad",AJ73="Probabilidad"),(AP72-(+AP72*AO73)),IF(AND(AJ72="Impacto",AJ73="Probabilidad"),(AP71-(+AP71*AO73)),IF(AJ73="Impacto",AP72,""))),"")</f>
        <v/>
      </c>
      <c r="AQ73" s="76" t="str">
        <f t="shared" ref="AQ73:AQ76" si="27">IFERROR(IF(AND(AJ72="Impacto",AJ73="Impacto"),(AQ72-(+AQ72*AO73)),IF(AND(AJ72="Probabilidad",AJ73="Impacto"),(AQ71-(+AQ71*AO73)),IF(AJ73="Probabilidad",AQ72,""))),"")</f>
        <v/>
      </c>
      <c r="AR73" s="73"/>
      <c r="AS73" s="73"/>
      <c r="AT73" s="73"/>
      <c r="AU73" s="342"/>
      <c r="AV73" s="342"/>
      <c r="AW73" s="342"/>
      <c r="AX73" s="342"/>
      <c r="AY73" s="342"/>
      <c r="AZ73" s="342"/>
      <c r="BA73" s="342"/>
      <c r="BB73" s="342"/>
      <c r="BC73" s="342"/>
      <c r="BD73" s="342"/>
      <c r="BE73" s="342"/>
      <c r="BF73" s="342"/>
      <c r="BG73" s="342"/>
      <c r="BH73" s="476"/>
      <c r="BI73" s="17"/>
      <c r="BJ73" s="17"/>
      <c r="BK73" s="17"/>
    </row>
    <row r="74" spans="1:63" ht="15" hidden="1" customHeight="1" x14ac:dyDescent="0.25">
      <c r="A74" s="342"/>
      <c r="B74" s="342"/>
      <c r="C74" s="342"/>
      <c r="D74" s="401"/>
      <c r="E74" s="342"/>
      <c r="F74" s="342"/>
      <c r="G74" s="342"/>
      <c r="H74" s="342"/>
      <c r="I74" s="342"/>
      <c r="J74" s="342"/>
      <c r="K74" s="342"/>
      <c r="L74" s="342"/>
      <c r="M74" s="342"/>
      <c r="N74" s="342"/>
      <c r="O74" s="342"/>
      <c r="P74" s="342"/>
      <c r="Q74" s="342"/>
      <c r="R74" s="342"/>
      <c r="S74" s="342"/>
      <c r="T74" s="342"/>
      <c r="U74" s="342"/>
      <c r="V74" s="342"/>
      <c r="W74" s="342"/>
      <c r="X74" s="342"/>
      <c r="Y74" s="342"/>
      <c r="Z74" s="71">
        <v>4</v>
      </c>
      <c r="AA74" s="71"/>
      <c r="AB74" s="71"/>
      <c r="AC74" s="71"/>
      <c r="AD74" s="71"/>
      <c r="AE74" s="71"/>
      <c r="AF74" s="71"/>
      <c r="AG74" s="78"/>
      <c r="AH74" s="73"/>
      <c r="AI74" s="78"/>
      <c r="AJ74" s="73" t="str">
        <f t="shared" si="7"/>
        <v/>
      </c>
      <c r="AK74" s="73"/>
      <c r="AL74" s="74" t="str">
        <f t="shared" si="8"/>
        <v/>
      </c>
      <c r="AM74" s="73"/>
      <c r="AN74" s="74" t="str">
        <f t="shared" si="9"/>
        <v/>
      </c>
      <c r="AO74" s="75" t="str">
        <f t="shared" si="6"/>
        <v/>
      </c>
      <c r="AP74" s="76" t="str">
        <f t="shared" si="26"/>
        <v/>
      </c>
      <c r="AQ74" s="76" t="str">
        <f t="shared" si="27"/>
        <v/>
      </c>
      <c r="AR74" s="73"/>
      <c r="AS74" s="73"/>
      <c r="AT74" s="73"/>
      <c r="AU74" s="342"/>
      <c r="AV74" s="342"/>
      <c r="AW74" s="342"/>
      <c r="AX74" s="342"/>
      <c r="AY74" s="342"/>
      <c r="AZ74" s="342"/>
      <c r="BA74" s="342"/>
      <c r="BB74" s="342"/>
      <c r="BC74" s="342"/>
      <c r="BD74" s="342"/>
      <c r="BE74" s="342"/>
      <c r="BF74" s="342"/>
      <c r="BG74" s="342"/>
      <c r="BH74" s="476"/>
      <c r="BI74" s="17"/>
      <c r="BJ74" s="17"/>
      <c r="BK74" s="17"/>
    </row>
    <row r="75" spans="1:63" ht="15" hidden="1" customHeight="1" x14ac:dyDescent="0.25">
      <c r="A75" s="342"/>
      <c r="B75" s="342"/>
      <c r="C75" s="342"/>
      <c r="D75" s="401"/>
      <c r="E75" s="342"/>
      <c r="F75" s="342"/>
      <c r="G75" s="342"/>
      <c r="H75" s="342"/>
      <c r="I75" s="342"/>
      <c r="J75" s="342"/>
      <c r="K75" s="342"/>
      <c r="L75" s="342"/>
      <c r="M75" s="342"/>
      <c r="N75" s="342"/>
      <c r="O75" s="342"/>
      <c r="P75" s="342"/>
      <c r="Q75" s="342"/>
      <c r="R75" s="342"/>
      <c r="S75" s="342"/>
      <c r="T75" s="342"/>
      <c r="U75" s="342"/>
      <c r="V75" s="342"/>
      <c r="W75" s="342"/>
      <c r="X75" s="342"/>
      <c r="Y75" s="342"/>
      <c r="Z75" s="71">
        <v>5</v>
      </c>
      <c r="AA75" s="71"/>
      <c r="AB75" s="71"/>
      <c r="AC75" s="71"/>
      <c r="AD75" s="71"/>
      <c r="AE75" s="71"/>
      <c r="AF75" s="71"/>
      <c r="AG75" s="78"/>
      <c r="AH75" s="73"/>
      <c r="AI75" s="78"/>
      <c r="AJ75" s="73" t="str">
        <f t="shared" si="7"/>
        <v/>
      </c>
      <c r="AK75" s="73"/>
      <c r="AL75" s="74" t="str">
        <f t="shared" si="8"/>
        <v/>
      </c>
      <c r="AM75" s="73"/>
      <c r="AN75" s="74" t="str">
        <f t="shared" si="9"/>
        <v/>
      </c>
      <c r="AO75" s="75" t="str">
        <f t="shared" si="6"/>
        <v/>
      </c>
      <c r="AP75" s="76" t="str">
        <f t="shared" si="26"/>
        <v/>
      </c>
      <c r="AQ75" s="76" t="str">
        <f t="shared" si="27"/>
        <v/>
      </c>
      <c r="AR75" s="73"/>
      <c r="AS75" s="73"/>
      <c r="AT75" s="73"/>
      <c r="AU75" s="342"/>
      <c r="AV75" s="342"/>
      <c r="AW75" s="342"/>
      <c r="AX75" s="342"/>
      <c r="AY75" s="342"/>
      <c r="AZ75" s="342"/>
      <c r="BA75" s="342"/>
      <c r="BB75" s="342"/>
      <c r="BC75" s="342"/>
      <c r="BD75" s="342"/>
      <c r="BE75" s="342"/>
      <c r="BF75" s="342"/>
      <c r="BG75" s="342"/>
      <c r="BH75" s="476"/>
      <c r="BI75" s="17"/>
      <c r="BJ75" s="17"/>
      <c r="BK75" s="17"/>
    </row>
    <row r="76" spans="1:63" ht="15.75" hidden="1" customHeight="1" x14ac:dyDescent="0.25">
      <c r="A76" s="342"/>
      <c r="B76" s="342"/>
      <c r="C76" s="342"/>
      <c r="D76" s="402"/>
      <c r="E76" s="395"/>
      <c r="F76" s="395"/>
      <c r="G76" s="395"/>
      <c r="H76" s="395"/>
      <c r="I76" s="395"/>
      <c r="J76" s="395"/>
      <c r="K76" s="395"/>
      <c r="L76" s="395"/>
      <c r="M76" s="395"/>
      <c r="N76" s="395"/>
      <c r="O76" s="395"/>
      <c r="P76" s="395"/>
      <c r="Q76" s="395"/>
      <c r="R76" s="395"/>
      <c r="S76" s="395"/>
      <c r="T76" s="395"/>
      <c r="U76" s="395"/>
      <c r="V76" s="395"/>
      <c r="W76" s="395"/>
      <c r="X76" s="395"/>
      <c r="Y76" s="395"/>
      <c r="Z76" s="96">
        <v>6</v>
      </c>
      <c r="AA76" s="96"/>
      <c r="AB76" s="96"/>
      <c r="AC76" s="96"/>
      <c r="AD76" s="96"/>
      <c r="AE76" s="96"/>
      <c r="AF76" s="96"/>
      <c r="AG76" s="97"/>
      <c r="AH76" s="98"/>
      <c r="AI76" s="97"/>
      <c r="AJ76" s="98" t="str">
        <f t="shared" si="7"/>
        <v/>
      </c>
      <c r="AK76" s="98"/>
      <c r="AL76" s="99" t="str">
        <f t="shared" si="8"/>
        <v/>
      </c>
      <c r="AM76" s="98"/>
      <c r="AN76" s="99" t="str">
        <f t="shared" si="9"/>
        <v/>
      </c>
      <c r="AO76" s="106" t="str">
        <f t="shared" si="6"/>
        <v/>
      </c>
      <c r="AP76" s="101" t="str">
        <f t="shared" si="26"/>
        <v/>
      </c>
      <c r="AQ76" s="101" t="str">
        <f t="shared" si="27"/>
        <v/>
      </c>
      <c r="AR76" s="98"/>
      <c r="AS76" s="98"/>
      <c r="AT76" s="98"/>
      <c r="AU76" s="395"/>
      <c r="AV76" s="395"/>
      <c r="AW76" s="395"/>
      <c r="AX76" s="395"/>
      <c r="AY76" s="395"/>
      <c r="AZ76" s="395"/>
      <c r="BA76" s="395"/>
      <c r="BB76" s="395"/>
      <c r="BC76" s="395"/>
      <c r="BD76" s="395"/>
      <c r="BE76" s="395"/>
      <c r="BF76" s="395"/>
      <c r="BG76" s="395"/>
      <c r="BH76" s="477"/>
      <c r="BI76" s="17"/>
      <c r="BJ76" s="17"/>
      <c r="BK76" s="17"/>
    </row>
    <row r="77" spans="1:63" ht="15" hidden="1" customHeight="1" x14ac:dyDescent="0.25">
      <c r="A77" s="342"/>
      <c r="B77" s="342"/>
      <c r="C77" s="342"/>
      <c r="D77" s="400"/>
      <c r="E77" s="399"/>
      <c r="F77" s="403"/>
      <c r="G77" s="397"/>
      <c r="H77" s="396"/>
      <c r="I77" s="399" t="str">
        <f>IF(D77="","",IF(D77="RG",'Identificación RG-RF-RLA-FT'!B210,IF(H77="","",(CONCATENATE(H77," ",#REF!," ",G77," ",#REF!," ",M77," ",#REF!," ",L77)))))</f>
        <v/>
      </c>
      <c r="J77" s="396"/>
      <c r="K77" s="396" t="str">
        <f>CONCATENATE(" *",'Identificación RG-RF-RLA-FT'!C205," *",'Identificación RG-RF-RLA-FT'!E205," *",'Identificación RG-RF-RLA-FT'!G205)</f>
        <v xml:space="preserve"> * * *</v>
      </c>
      <c r="L77" s="397"/>
      <c r="M77" s="397"/>
      <c r="N77" s="397"/>
      <c r="O77" s="398"/>
      <c r="P77" s="396"/>
      <c r="Q77" s="394" t="str">
        <f>IF(P77="Muy Alta",100%,IF(P77="Alta",80%,IF(P77="Media",60%,IF(P77="Baja",40%,IF(P77="Muy Baja",20%,"")))))</f>
        <v/>
      </c>
      <c r="R77" s="396"/>
      <c r="S77" s="394" t="str">
        <f>IF(R77="Catastrófico",100%,IF(R77="Mayor",80%,IF(R77="Moderado",60%,IF(R77="Menor",40%,IF(R77="Leve",20%,"")))))</f>
        <v/>
      </c>
      <c r="T77" s="396"/>
      <c r="U77" s="394" t="str">
        <f>IF(T77="Catastrófico",100%,IF(T77="Mayor",80%,IF(T77="Moderado",60%,IF(T77="Menor",40%,IF(T77="Leve",20%,"")))))</f>
        <v/>
      </c>
      <c r="V77" s="396" t="str">
        <f>IF(W77=100%,"Catastrófico",IF(W77=80%,"Mayor",IF(W77=60%,"Moderado",IF(W77=40%,"Menor",IF(W77=20%,"Leve","")))))</f>
        <v/>
      </c>
      <c r="W77" s="394" t="str">
        <f>IF(AND(S77="",U77=""),"",MAX(S77,U77))</f>
        <v/>
      </c>
      <c r="X77" s="394" t="str">
        <f>CONCATENATE(P77,V77)</f>
        <v/>
      </c>
      <c r="Y77" s="396" t="str">
        <f>IF(X77="Muy AltaLeve","Alto",IF(X77="Muy AltaMenor","Alto",IF(X77="Muy AltaModerado","Alto",IF(X77="Muy AltaMayor","Alto",IF(X77="Muy AltaCatastrófico","Extremo",IF(X77="AltaLeve","Moderado",IF(X77="AltaMenor","Moderado",IF(X77="AltaModerado","Alto",IF(X77="AltaMayor","Alto",IF(X77="AltaCatastrófico","Extremo",IF(X77="MediaLeve","Moderado",IF(X77="MediaMenor","Moderado",IF(X77="MediaModerado","Moderado",IF(X77="MediaMayor","Alto",IF(X77="MediaCatastrófico","Extremo",IF(X77="BajaLeve","Bajo",IF(X77="BajaMenor","Moderado",IF(X77="BajaModerado","Moderado",IF(X77="BajaMayor","Alto",IF(X77="BajaCatastrófico","Extremo",IF(X77="Muy BajaLeve","Bajo",IF(X77="Muy BajaMenor","Bajo",IF(X77="Muy BajaModerado","Moderado",IF(X77="Muy BajaMayor","Alto",IF(X77="Muy BajaCatastrófico","Extremo","")))))))))))))))))))))))))</f>
        <v/>
      </c>
      <c r="Z77" s="63">
        <v>1</v>
      </c>
      <c r="AA77" s="63"/>
      <c r="AB77" s="63"/>
      <c r="AC77" s="63"/>
      <c r="AD77" s="63"/>
      <c r="AE77" s="63"/>
      <c r="AF77" s="63"/>
      <c r="AG77" s="104"/>
      <c r="AH77" s="64"/>
      <c r="AI77" s="104"/>
      <c r="AJ77" s="64" t="str">
        <f t="shared" si="7"/>
        <v/>
      </c>
      <c r="AK77" s="64"/>
      <c r="AL77" s="66" t="str">
        <f t="shared" si="8"/>
        <v/>
      </c>
      <c r="AM77" s="64"/>
      <c r="AN77" s="66" t="str">
        <f t="shared" si="9"/>
        <v/>
      </c>
      <c r="AO77" s="67" t="str">
        <f t="shared" si="6"/>
        <v/>
      </c>
      <c r="AP77" s="68" t="str">
        <f>IFERROR(IF(AJ77="Probabilidad",(Q77-(+Q77*AO77)),IF(AJ77="Impacto",Q77,"")),"")</f>
        <v/>
      </c>
      <c r="AQ77" s="68" t="str">
        <f>IFERROR(IF(AJ77="Impacto",(W77-(+W77*AO77)),IF(AJ77="Probabilidad",W77,"")),"")</f>
        <v/>
      </c>
      <c r="AR77" s="64"/>
      <c r="AS77" s="64"/>
      <c r="AT77" s="64"/>
      <c r="AU77" s="452" t="str">
        <f>Q77</f>
        <v/>
      </c>
      <c r="AV77" s="452" t="str">
        <f>IF(AP77="","",MIN(AP77:AP82))</f>
        <v/>
      </c>
      <c r="AW77" s="396" t="str">
        <f>IFERROR(IF(AV77="","",IF(AV77&lt;=0.2,"Muy Baja",IF(AV77&lt;=0.4,"Baja",IF(AV77&lt;=0.6,"Media",IF(AV77&lt;=0.8,"Alta","Muy Alta"))))),"")</f>
        <v/>
      </c>
      <c r="AX77" s="452" t="str">
        <f>W77</f>
        <v/>
      </c>
      <c r="AY77" s="452" t="str">
        <f>IF(AQ77="","",MIN(AQ77:AQ82))</f>
        <v/>
      </c>
      <c r="AZ77" s="396" t="str">
        <f>IFERROR(IF(AY77="","",IF(AY77&lt;=0.2,"Leve",IF(AY77&lt;=0.4,"Menor",IF(AY77&lt;=0.6,"Moderado",IF(AY77&lt;=0.8,"Mayor","Catastrófico"))))),"")</f>
        <v/>
      </c>
      <c r="BA77" s="396" t="str">
        <f>Y77</f>
        <v/>
      </c>
      <c r="BB77" s="396" t="str">
        <f>IFERROR(IF(OR(AND(AW77="Muy Baja",AZ77="Leve"),AND(AW77="Muy Baja",AZ77="Menor"),AND(AW77="Baja",AZ77="Leve")),"Bajo",IF(OR(AND(AW77="Muy baja",AZ77="Moderado"),AND(AW77="Baja",AZ77="Menor"),AND(AW77="Baja",AZ77="Moderado"),AND(AW77="Media",AZ77="Leve"),AND(AW77="Media",AZ77="Menor"),AND(AW77="Media",AZ77="Moderado"),AND(AW77="Alta",AZ77="Leve"),AND(AW77="Alta",AZ77="Menor")),"Moderado",IF(OR(AND(AW77="Muy Baja",AZ77="Mayor"),AND(AW77="Baja",AZ77="Mayor"),AND(AW77="Media",AZ77="Mayor"),AND(AW77="Alta",AZ77="Moderado"),AND(AW77="Alta",AZ77="Mayor"),AND(AW77="Muy Alta",AZ77="Leve"),AND(AW77="Muy Alta",AZ77="Menor"),AND(AW77="Muy Alta",AZ77="Moderado"),AND(AW77="Muy Alta",AZ77="Mayor")),"Alto",IF(OR(AND(AW77="Muy Baja",AZ77="Catastrófico"),AND(AW77="Baja",AZ77="Catastrófico"),AND(AW77="Media",AZ77="Catastrófico"),AND(AW77="Alta",AZ77="Catastrófico"),AND(AW77="Muy Alta",AZ77="Catastrófico")),"Extremo","")))),"")</f>
        <v/>
      </c>
      <c r="BC77" s="396"/>
      <c r="BD77" s="397"/>
      <c r="BE77" s="397"/>
      <c r="BF77" s="468"/>
      <c r="BG77" s="468"/>
      <c r="BH77" s="475"/>
      <c r="BI77" s="38"/>
      <c r="BJ77" s="38"/>
      <c r="BK77" s="38"/>
    </row>
    <row r="78" spans="1:63" ht="15" hidden="1" customHeight="1" x14ac:dyDescent="0.25">
      <c r="A78" s="342"/>
      <c r="B78" s="342"/>
      <c r="C78" s="342"/>
      <c r="D78" s="401"/>
      <c r="E78" s="342"/>
      <c r="F78" s="342"/>
      <c r="G78" s="342"/>
      <c r="H78" s="342"/>
      <c r="I78" s="342"/>
      <c r="J78" s="342"/>
      <c r="K78" s="342"/>
      <c r="L78" s="342"/>
      <c r="M78" s="342"/>
      <c r="N78" s="342"/>
      <c r="O78" s="342"/>
      <c r="P78" s="342"/>
      <c r="Q78" s="342"/>
      <c r="R78" s="342"/>
      <c r="S78" s="342"/>
      <c r="T78" s="342"/>
      <c r="U78" s="342"/>
      <c r="V78" s="342"/>
      <c r="W78" s="342"/>
      <c r="X78" s="342"/>
      <c r="Y78" s="342"/>
      <c r="Z78" s="71">
        <v>2</v>
      </c>
      <c r="AA78" s="71"/>
      <c r="AB78" s="71"/>
      <c r="AC78" s="71"/>
      <c r="AD78" s="71"/>
      <c r="AE78" s="71"/>
      <c r="AF78" s="71"/>
      <c r="AG78" s="78"/>
      <c r="AH78" s="73"/>
      <c r="AI78" s="78"/>
      <c r="AJ78" s="73" t="str">
        <f t="shared" si="7"/>
        <v/>
      </c>
      <c r="AK78" s="73"/>
      <c r="AL78" s="74" t="str">
        <f t="shared" si="8"/>
        <v/>
      </c>
      <c r="AM78" s="73"/>
      <c r="AN78" s="74" t="str">
        <f t="shared" si="9"/>
        <v/>
      </c>
      <c r="AO78" s="75" t="str">
        <f t="shared" si="6"/>
        <v/>
      </c>
      <c r="AP78" s="76" t="str">
        <f>IFERROR(IF(AND(AJ77="Probabilidad",AJ78="Probabilidad"),(AP77-(+AP77*AO78)),IF(AJ78="Probabilidad",(Q77-(+Q77*AO78)),IF(AJ78="Impacto",AP77,""))),"")</f>
        <v/>
      </c>
      <c r="AQ78" s="76" t="str">
        <f>IFERROR(IF(AND(AJ77="Impacto",AJ78="Impacto"),(AQ77-(+AQ77*AO78)),IF(AJ78="Impacto",(W77-(W77*AO78)),IF(AJ78="Probabilidad",AQ77,""))),"")</f>
        <v/>
      </c>
      <c r="AR78" s="73"/>
      <c r="AS78" s="73"/>
      <c r="AT78" s="73"/>
      <c r="AU78" s="342"/>
      <c r="AV78" s="342"/>
      <c r="AW78" s="342"/>
      <c r="AX78" s="342"/>
      <c r="AY78" s="342"/>
      <c r="AZ78" s="342"/>
      <c r="BA78" s="342"/>
      <c r="BB78" s="342"/>
      <c r="BC78" s="342"/>
      <c r="BD78" s="342"/>
      <c r="BE78" s="342"/>
      <c r="BF78" s="342"/>
      <c r="BG78" s="342"/>
      <c r="BH78" s="476"/>
      <c r="BI78" s="38"/>
      <c r="BJ78" s="38"/>
      <c r="BK78" s="38"/>
    </row>
    <row r="79" spans="1:63" ht="15" hidden="1" customHeight="1" x14ac:dyDescent="0.25">
      <c r="A79" s="342"/>
      <c r="B79" s="342"/>
      <c r="C79" s="342"/>
      <c r="D79" s="401"/>
      <c r="E79" s="342"/>
      <c r="F79" s="342"/>
      <c r="G79" s="342"/>
      <c r="H79" s="342"/>
      <c r="I79" s="342"/>
      <c r="J79" s="342"/>
      <c r="K79" s="342"/>
      <c r="L79" s="342"/>
      <c r="M79" s="342"/>
      <c r="N79" s="342"/>
      <c r="O79" s="342"/>
      <c r="P79" s="342"/>
      <c r="Q79" s="342"/>
      <c r="R79" s="342"/>
      <c r="S79" s="342"/>
      <c r="T79" s="342"/>
      <c r="U79" s="342"/>
      <c r="V79" s="342"/>
      <c r="W79" s="342"/>
      <c r="X79" s="342"/>
      <c r="Y79" s="342"/>
      <c r="Z79" s="71">
        <v>3</v>
      </c>
      <c r="AA79" s="71"/>
      <c r="AB79" s="71"/>
      <c r="AC79" s="71"/>
      <c r="AD79" s="71"/>
      <c r="AE79" s="71"/>
      <c r="AF79" s="71"/>
      <c r="AG79" s="78"/>
      <c r="AH79" s="73"/>
      <c r="AI79" s="78"/>
      <c r="AJ79" s="73" t="str">
        <f t="shared" si="7"/>
        <v/>
      </c>
      <c r="AK79" s="73"/>
      <c r="AL79" s="74" t="str">
        <f t="shared" si="8"/>
        <v/>
      </c>
      <c r="AM79" s="73"/>
      <c r="AN79" s="74" t="str">
        <f t="shared" si="9"/>
        <v/>
      </c>
      <c r="AO79" s="75" t="str">
        <f t="shared" si="6"/>
        <v/>
      </c>
      <c r="AP79" s="76" t="str">
        <f t="shared" ref="AP79:AP82" si="28">IFERROR(IF(AND(AJ78="Probabilidad",AJ79="Probabilidad"),(AP78-(+AP78*AO79)),IF(AND(AJ78="Impacto",AJ79="Probabilidad"),(AP77-(+AP77*AO79)),IF(AJ79="Impacto",AP78,""))),"")</f>
        <v/>
      </c>
      <c r="AQ79" s="76" t="str">
        <f t="shared" ref="AQ79:AQ82" si="29">IFERROR(IF(AND(AJ78="Impacto",AJ79="Impacto"),(AQ78-(+AQ78*AO79)),IF(AND(AJ78="Probabilidad",AJ79="Impacto"),(AQ77-(+AQ77*AO79)),IF(AJ79="Probabilidad",AQ78,""))),"")</f>
        <v/>
      </c>
      <c r="AR79" s="73"/>
      <c r="AS79" s="73"/>
      <c r="AT79" s="73"/>
      <c r="AU79" s="342"/>
      <c r="AV79" s="342"/>
      <c r="AW79" s="342"/>
      <c r="AX79" s="342"/>
      <c r="AY79" s="342"/>
      <c r="AZ79" s="342"/>
      <c r="BA79" s="342"/>
      <c r="BB79" s="342"/>
      <c r="BC79" s="342"/>
      <c r="BD79" s="342"/>
      <c r="BE79" s="342"/>
      <c r="BF79" s="342"/>
      <c r="BG79" s="342"/>
      <c r="BH79" s="476"/>
      <c r="BI79" s="38"/>
      <c r="BJ79" s="38"/>
      <c r="BK79" s="38"/>
    </row>
    <row r="80" spans="1:63" ht="15" hidden="1" customHeight="1" x14ac:dyDescent="0.25">
      <c r="A80" s="342"/>
      <c r="B80" s="342"/>
      <c r="C80" s="342"/>
      <c r="D80" s="401"/>
      <c r="E80" s="342"/>
      <c r="F80" s="342"/>
      <c r="G80" s="342"/>
      <c r="H80" s="342"/>
      <c r="I80" s="342"/>
      <c r="J80" s="342"/>
      <c r="K80" s="342"/>
      <c r="L80" s="342"/>
      <c r="M80" s="342"/>
      <c r="N80" s="342"/>
      <c r="O80" s="342"/>
      <c r="P80" s="342"/>
      <c r="Q80" s="342"/>
      <c r="R80" s="342"/>
      <c r="S80" s="342"/>
      <c r="T80" s="342"/>
      <c r="U80" s="342"/>
      <c r="V80" s="342"/>
      <c r="W80" s="342"/>
      <c r="X80" s="342"/>
      <c r="Y80" s="342"/>
      <c r="Z80" s="71">
        <v>4</v>
      </c>
      <c r="AA80" s="71"/>
      <c r="AB80" s="71"/>
      <c r="AC80" s="71"/>
      <c r="AD80" s="71"/>
      <c r="AE80" s="71"/>
      <c r="AF80" s="71"/>
      <c r="AG80" s="78"/>
      <c r="AH80" s="73"/>
      <c r="AI80" s="78"/>
      <c r="AJ80" s="73" t="str">
        <f t="shared" si="7"/>
        <v/>
      </c>
      <c r="AK80" s="73"/>
      <c r="AL80" s="74" t="str">
        <f t="shared" si="8"/>
        <v/>
      </c>
      <c r="AM80" s="73"/>
      <c r="AN80" s="74" t="str">
        <f t="shared" si="9"/>
        <v/>
      </c>
      <c r="AO80" s="75" t="str">
        <f t="shared" si="6"/>
        <v/>
      </c>
      <c r="AP80" s="76" t="str">
        <f t="shared" si="28"/>
        <v/>
      </c>
      <c r="AQ80" s="76" t="str">
        <f t="shared" si="29"/>
        <v/>
      </c>
      <c r="AR80" s="73"/>
      <c r="AS80" s="73"/>
      <c r="AT80" s="73"/>
      <c r="AU80" s="342"/>
      <c r="AV80" s="342"/>
      <c r="AW80" s="342"/>
      <c r="AX80" s="342"/>
      <c r="AY80" s="342"/>
      <c r="AZ80" s="342"/>
      <c r="BA80" s="342"/>
      <c r="BB80" s="342"/>
      <c r="BC80" s="342"/>
      <c r="BD80" s="342"/>
      <c r="BE80" s="342"/>
      <c r="BF80" s="342"/>
      <c r="BG80" s="342"/>
      <c r="BH80" s="476"/>
      <c r="BI80" s="38"/>
      <c r="BJ80" s="38"/>
      <c r="BK80" s="38"/>
    </row>
    <row r="81" spans="1:63" ht="15" hidden="1" customHeight="1" x14ac:dyDescent="0.25">
      <c r="A81" s="342"/>
      <c r="B81" s="342"/>
      <c r="C81" s="342"/>
      <c r="D81" s="401"/>
      <c r="E81" s="342"/>
      <c r="F81" s="342"/>
      <c r="G81" s="342"/>
      <c r="H81" s="342"/>
      <c r="I81" s="342"/>
      <c r="J81" s="342"/>
      <c r="K81" s="342"/>
      <c r="L81" s="342"/>
      <c r="M81" s="342"/>
      <c r="N81" s="342"/>
      <c r="O81" s="342"/>
      <c r="P81" s="342"/>
      <c r="Q81" s="342"/>
      <c r="R81" s="342"/>
      <c r="S81" s="342"/>
      <c r="T81" s="342"/>
      <c r="U81" s="342"/>
      <c r="V81" s="342"/>
      <c r="W81" s="342"/>
      <c r="X81" s="342"/>
      <c r="Y81" s="342"/>
      <c r="Z81" s="71">
        <v>5</v>
      </c>
      <c r="AA81" s="71"/>
      <c r="AB81" s="71"/>
      <c r="AC81" s="71"/>
      <c r="AD81" s="71"/>
      <c r="AE81" s="71"/>
      <c r="AF81" s="71"/>
      <c r="AG81" s="78"/>
      <c r="AH81" s="73"/>
      <c r="AI81" s="78"/>
      <c r="AJ81" s="73" t="str">
        <f t="shared" si="7"/>
        <v/>
      </c>
      <c r="AK81" s="73"/>
      <c r="AL81" s="74" t="str">
        <f t="shared" si="8"/>
        <v/>
      </c>
      <c r="AM81" s="73"/>
      <c r="AN81" s="74" t="str">
        <f t="shared" si="9"/>
        <v/>
      </c>
      <c r="AO81" s="75" t="str">
        <f t="shared" si="6"/>
        <v/>
      </c>
      <c r="AP81" s="76" t="str">
        <f t="shared" si="28"/>
        <v/>
      </c>
      <c r="AQ81" s="76" t="str">
        <f t="shared" si="29"/>
        <v/>
      </c>
      <c r="AR81" s="73"/>
      <c r="AS81" s="73"/>
      <c r="AT81" s="73"/>
      <c r="AU81" s="342"/>
      <c r="AV81" s="342"/>
      <c r="AW81" s="342"/>
      <c r="AX81" s="342"/>
      <c r="AY81" s="342"/>
      <c r="AZ81" s="342"/>
      <c r="BA81" s="342"/>
      <c r="BB81" s="342"/>
      <c r="BC81" s="342"/>
      <c r="BD81" s="342"/>
      <c r="BE81" s="342"/>
      <c r="BF81" s="342"/>
      <c r="BG81" s="342"/>
      <c r="BH81" s="476"/>
      <c r="BI81" s="38"/>
      <c r="BJ81" s="38"/>
      <c r="BK81" s="38"/>
    </row>
    <row r="82" spans="1:63" ht="15.75" hidden="1" customHeight="1" x14ac:dyDescent="0.25">
      <c r="A82" s="342"/>
      <c r="B82" s="342"/>
      <c r="C82" s="342"/>
      <c r="D82" s="402"/>
      <c r="E82" s="395"/>
      <c r="F82" s="395"/>
      <c r="G82" s="395"/>
      <c r="H82" s="395"/>
      <c r="I82" s="395"/>
      <c r="J82" s="395"/>
      <c r="K82" s="395"/>
      <c r="L82" s="395"/>
      <c r="M82" s="395"/>
      <c r="N82" s="395"/>
      <c r="O82" s="395"/>
      <c r="P82" s="395"/>
      <c r="Q82" s="395"/>
      <c r="R82" s="395"/>
      <c r="S82" s="395"/>
      <c r="T82" s="395"/>
      <c r="U82" s="395"/>
      <c r="V82" s="395"/>
      <c r="W82" s="395"/>
      <c r="X82" s="395"/>
      <c r="Y82" s="395"/>
      <c r="Z82" s="96">
        <v>6</v>
      </c>
      <c r="AA82" s="96"/>
      <c r="AB82" s="96"/>
      <c r="AC82" s="96"/>
      <c r="AD82" s="96"/>
      <c r="AE82" s="96"/>
      <c r="AF82" s="96"/>
      <c r="AG82" s="97"/>
      <c r="AH82" s="98"/>
      <c r="AI82" s="97"/>
      <c r="AJ82" s="98" t="str">
        <f t="shared" si="7"/>
        <v/>
      </c>
      <c r="AK82" s="98"/>
      <c r="AL82" s="99" t="str">
        <f t="shared" si="8"/>
        <v/>
      </c>
      <c r="AM82" s="98"/>
      <c r="AN82" s="99" t="str">
        <f t="shared" si="9"/>
        <v/>
      </c>
      <c r="AO82" s="106" t="str">
        <f t="shared" si="6"/>
        <v/>
      </c>
      <c r="AP82" s="101" t="str">
        <f t="shared" si="28"/>
        <v/>
      </c>
      <c r="AQ82" s="101" t="str">
        <f t="shared" si="29"/>
        <v/>
      </c>
      <c r="AR82" s="98"/>
      <c r="AS82" s="98"/>
      <c r="AT82" s="98"/>
      <c r="AU82" s="395"/>
      <c r="AV82" s="395"/>
      <c r="AW82" s="395"/>
      <c r="AX82" s="395"/>
      <c r="AY82" s="395"/>
      <c r="AZ82" s="395"/>
      <c r="BA82" s="395"/>
      <c r="BB82" s="395"/>
      <c r="BC82" s="395"/>
      <c r="BD82" s="395"/>
      <c r="BE82" s="395"/>
      <c r="BF82" s="395"/>
      <c r="BG82" s="395"/>
      <c r="BH82" s="477"/>
      <c r="BI82" s="38"/>
      <c r="BJ82" s="38"/>
      <c r="BK82" s="38"/>
    </row>
    <row r="83" spans="1:63" ht="15" hidden="1" customHeight="1" x14ac:dyDescent="0.25">
      <c r="A83" s="342"/>
      <c r="B83" s="342"/>
      <c r="C83" s="342"/>
      <c r="D83" s="400"/>
      <c r="E83" s="399"/>
      <c r="F83" s="403"/>
      <c r="G83" s="397"/>
      <c r="H83" s="396"/>
      <c r="I83" s="399" t="str">
        <f>IF(D83="","",IF(D83="RG",'Identificación RG-RF-RLA-FT'!B226,IF(H83="","",(CONCATENATE(H83," ",#REF!," ",G83," ",#REF!," ",M83," ",#REF!," ",L83)))))</f>
        <v/>
      </c>
      <c r="J83" s="396"/>
      <c r="K83" s="396" t="str">
        <f>CONCATENATE(" *",'Identificación RG-RF-RLA-FT'!C221," *",'Identificación RG-RF-RLA-FT'!E221," *",'Identificación RG-RF-RLA-FT'!G221)</f>
        <v xml:space="preserve"> * * *</v>
      </c>
      <c r="L83" s="397"/>
      <c r="M83" s="397"/>
      <c r="N83" s="397"/>
      <c r="O83" s="398"/>
      <c r="P83" s="396"/>
      <c r="Q83" s="394" t="str">
        <f>IF(P83="Muy Alta",100%,IF(P83="Alta",80%,IF(P83="Media",60%,IF(P83="Baja",40%,IF(P83="Muy Baja",20%,"")))))</f>
        <v/>
      </c>
      <c r="R83" s="396"/>
      <c r="S83" s="394" t="str">
        <f>IF(R83="Catastrófico",100%,IF(R83="Mayor",80%,IF(R83="Moderado",60%,IF(R83="Menor",40%,IF(R83="Leve",20%,"")))))</f>
        <v/>
      </c>
      <c r="T83" s="396"/>
      <c r="U83" s="394" t="str">
        <f>IF(T83="Catastrófico",100%,IF(T83="Mayor",80%,IF(T83="Moderado",60%,IF(T83="Menor",40%,IF(T83="Leve",20%,"")))))</f>
        <v/>
      </c>
      <c r="V83" s="396" t="str">
        <f>IF(W83=100%,"Catastrófico",IF(W83=80%,"Mayor",IF(W83=60%,"Moderado",IF(W83=40%,"Menor",IF(W83=20%,"Leve","")))))</f>
        <v/>
      </c>
      <c r="W83" s="394" t="str">
        <f>IF(AND(S83="",U83=""),"",MAX(S83,U83))</f>
        <v/>
      </c>
      <c r="X83" s="394" t="str">
        <f>CONCATENATE(P83,V83)</f>
        <v/>
      </c>
      <c r="Y83" s="396" t="str">
        <f>IF(X83="Muy AltaLeve","Alto",IF(X83="Muy AltaMenor","Alto",IF(X83="Muy AltaModerado","Alto",IF(X83="Muy AltaMayor","Alto",IF(X83="Muy AltaCatastrófico","Extremo",IF(X83="AltaLeve","Moderado",IF(X83="AltaMenor","Moderado",IF(X83="AltaModerado","Alto",IF(X83="AltaMayor","Alto",IF(X83="AltaCatastrófico","Extremo",IF(X83="MediaLeve","Moderado",IF(X83="MediaMenor","Moderado",IF(X83="MediaModerado","Moderado",IF(X83="MediaMayor","Alto",IF(X83="MediaCatastrófico","Extremo",IF(X83="BajaLeve","Bajo",IF(X83="BajaMenor","Moderado",IF(X83="BajaModerado","Moderado",IF(X83="BajaMayor","Alto",IF(X83="BajaCatastrófico","Extremo",IF(X83="Muy BajaLeve","Bajo",IF(X83="Muy BajaMenor","Bajo",IF(X83="Muy BajaModerado","Moderado",IF(X83="Muy BajaMayor","Alto",IF(X83="Muy BajaCatastrófico","Extremo","")))))))))))))))))))))))))</f>
        <v/>
      </c>
      <c r="Z83" s="63">
        <v>1</v>
      </c>
      <c r="AA83" s="63"/>
      <c r="AB83" s="63"/>
      <c r="AC83" s="63"/>
      <c r="AD83" s="63"/>
      <c r="AE83" s="63"/>
      <c r="AF83" s="63"/>
      <c r="AG83" s="104"/>
      <c r="AH83" s="64"/>
      <c r="AI83" s="104"/>
      <c r="AJ83" s="64" t="str">
        <f t="shared" si="7"/>
        <v/>
      </c>
      <c r="AK83" s="64"/>
      <c r="AL83" s="66" t="str">
        <f t="shared" si="8"/>
        <v/>
      </c>
      <c r="AM83" s="64"/>
      <c r="AN83" s="66" t="str">
        <f t="shared" si="9"/>
        <v/>
      </c>
      <c r="AO83" s="67" t="str">
        <f t="shared" si="6"/>
        <v/>
      </c>
      <c r="AP83" s="68" t="str">
        <f>IFERROR(IF(AJ83="Probabilidad",(Q83-(+Q83*AO83)),IF(AJ83="Impacto",Q83,"")),"")</f>
        <v/>
      </c>
      <c r="AQ83" s="68" t="str">
        <f>IFERROR(IF(AJ83="Impacto",(W83-(+W83*AO83)),IF(AJ83="Probabilidad",W83,"")),"")</f>
        <v/>
      </c>
      <c r="AR83" s="64"/>
      <c r="AS83" s="64"/>
      <c r="AT83" s="64"/>
      <c r="AU83" s="452" t="str">
        <f>Q83</f>
        <v/>
      </c>
      <c r="AV83" s="452" t="str">
        <f>IF(AP83="","",MIN(AP83:AP88))</f>
        <v/>
      </c>
      <c r="AW83" s="396" t="str">
        <f>IFERROR(IF(AV83="","",IF(AV83&lt;=0.2,"Muy Baja",IF(AV83&lt;=0.4,"Baja",IF(AV83&lt;=0.6,"Media",IF(AV83&lt;=0.8,"Alta","Muy Alta"))))),"")</f>
        <v/>
      </c>
      <c r="AX83" s="452" t="str">
        <f>W83</f>
        <v/>
      </c>
      <c r="AY83" s="452" t="str">
        <f>IF(AQ83="","",MIN(AQ83:AQ88))</f>
        <v/>
      </c>
      <c r="AZ83" s="396" t="str">
        <f>IFERROR(IF(AY83="","",IF(AY83&lt;=0.2,"Leve",IF(AY83&lt;=0.4,"Menor",IF(AY83&lt;=0.6,"Moderado",IF(AY83&lt;=0.8,"Mayor","Catastrófico"))))),"")</f>
        <v/>
      </c>
      <c r="BA83" s="396" t="str">
        <f>Y83</f>
        <v/>
      </c>
      <c r="BB83" s="396" t="str">
        <f>IFERROR(IF(OR(AND(AW83="Muy Baja",AZ83="Leve"),AND(AW83="Muy Baja",AZ83="Menor"),AND(AW83="Baja",AZ83="Leve")),"Bajo",IF(OR(AND(AW83="Muy baja",AZ83="Moderado"),AND(AW83="Baja",AZ83="Menor"),AND(AW83="Baja",AZ83="Moderado"),AND(AW83="Media",AZ83="Leve"),AND(AW83="Media",AZ83="Menor"),AND(AW83="Media",AZ83="Moderado"),AND(AW83="Alta",AZ83="Leve"),AND(AW83="Alta",AZ83="Menor")),"Moderado",IF(OR(AND(AW83="Muy Baja",AZ83="Mayor"),AND(AW83="Baja",AZ83="Mayor"),AND(AW83="Media",AZ83="Mayor"),AND(AW83="Alta",AZ83="Moderado"),AND(AW83="Alta",AZ83="Mayor"),AND(AW83="Muy Alta",AZ83="Leve"),AND(AW83="Muy Alta",AZ83="Menor"),AND(AW83="Muy Alta",AZ83="Moderado"),AND(AW83="Muy Alta",AZ83="Mayor")),"Alto",IF(OR(AND(AW83="Muy Baja",AZ83="Catastrófico"),AND(AW83="Baja",AZ83="Catastrófico"),AND(AW83="Media",AZ83="Catastrófico"),AND(AW83="Alta",AZ83="Catastrófico"),AND(AW83="Muy Alta",AZ83="Catastrófico")),"Extremo","")))),"")</f>
        <v/>
      </c>
      <c r="BC83" s="396"/>
      <c r="BD83" s="397"/>
      <c r="BE83" s="397"/>
      <c r="BF83" s="468"/>
      <c r="BG83" s="468"/>
      <c r="BH83" s="475"/>
      <c r="BI83" s="38"/>
      <c r="BJ83" s="38"/>
      <c r="BK83" s="38"/>
    </row>
    <row r="84" spans="1:63" ht="15" hidden="1" customHeight="1" x14ac:dyDescent="0.25">
      <c r="A84" s="342"/>
      <c r="B84" s="342"/>
      <c r="C84" s="342"/>
      <c r="D84" s="401"/>
      <c r="E84" s="342"/>
      <c r="F84" s="342"/>
      <c r="G84" s="342"/>
      <c r="H84" s="342"/>
      <c r="I84" s="342"/>
      <c r="J84" s="342"/>
      <c r="K84" s="342"/>
      <c r="L84" s="342"/>
      <c r="M84" s="342"/>
      <c r="N84" s="342"/>
      <c r="O84" s="342"/>
      <c r="P84" s="342"/>
      <c r="Q84" s="342"/>
      <c r="R84" s="342"/>
      <c r="S84" s="342"/>
      <c r="T84" s="342"/>
      <c r="U84" s="342"/>
      <c r="V84" s="342"/>
      <c r="W84" s="342"/>
      <c r="X84" s="342"/>
      <c r="Y84" s="342"/>
      <c r="Z84" s="71">
        <v>2</v>
      </c>
      <c r="AA84" s="71"/>
      <c r="AB84" s="71"/>
      <c r="AC84" s="71"/>
      <c r="AD84" s="71"/>
      <c r="AE84" s="71"/>
      <c r="AF84" s="71"/>
      <c r="AG84" s="78"/>
      <c r="AH84" s="73"/>
      <c r="AI84" s="78"/>
      <c r="AJ84" s="73" t="str">
        <f t="shared" si="7"/>
        <v/>
      </c>
      <c r="AK84" s="73"/>
      <c r="AL84" s="74" t="str">
        <f t="shared" si="8"/>
        <v/>
      </c>
      <c r="AM84" s="73"/>
      <c r="AN84" s="74" t="str">
        <f t="shared" si="9"/>
        <v/>
      </c>
      <c r="AO84" s="75" t="str">
        <f t="shared" si="6"/>
        <v/>
      </c>
      <c r="AP84" s="76" t="str">
        <f>IFERROR(IF(AND(AJ83="Probabilidad",AJ84="Probabilidad"),(AP83-(+AP83*AO84)),IF(AJ84="Probabilidad",(Q83-(+Q83*AO84)),IF(AJ84="Impacto",AP83,""))),"")</f>
        <v/>
      </c>
      <c r="AQ84" s="76" t="str">
        <f>IFERROR(IF(AND(AJ83="Impacto",AJ84="Impacto"),(AQ83-(+AQ83*AO84)),IF(AJ84="Impacto",(W83-(W83*AO84)),IF(AJ84="Probabilidad",AQ83,""))),"")</f>
        <v/>
      </c>
      <c r="AR84" s="73"/>
      <c r="AS84" s="73"/>
      <c r="AT84" s="73"/>
      <c r="AU84" s="342"/>
      <c r="AV84" s="342"/>
      <c r="AW84" s="342"/>
      <c r="AX84" s="342"/>
      <c r="AY84" s="342"/>
      <c r="AZ84" s="342"/>
      <c r="BA84" s="342"/>
      <c r="BB84" s="342"/>
      <c r="BC84" s="342"/>
      <c r="BD84" s="342"/>
      <c r="BE84" s="342"/>
      <c r="BF84" s="342"/>
      <c r="BG84" s="342"/>
      <c r="BH84" s="476"/>
      <c r="BI84" s="38"/>
      <c r="BJ84" s="38"/>
      <c r="BK84" s="38"/>
    </row>
    <row r="85" spans="1:63" ht="15" hidden="1" customHeight="1" x14ac:dyDescent="0.25">
      <c r="A85" s="342"/>
      <c r="B85" s="342"/>
      <c r="C85" s="342"/>
      <c r="D85" s="401"/>
      <c r="E85" s="342"/>
      <c r="F85" s="342"/>
      <c r="G85" s="342"/>
      <c r="H85" s="342"/>
      <c r="I85" s="342"/>
      <c r="J85" s="342"/>
      <c r="K85" s="342"/>
      <c r="L85" s="342"/>
      <c r="M85" s="342"/>
      <c r="N85" s="342"/>
      <c r="O85" s="342"/>
      <c r="P85" s="342"/>
      <c r="Q85" s="342"/>
      <c r="R85" s="342"/>
      <c r="S85" s="342"/>
      <c r="T85" s="342"/>
      <c r="U85" s="342"/>
      <c r="V85" s="342"/>
      <c r="W85" s="342"/>
      <c r="X85" s="342"/>
      <c r="Y85" s="342"/>
      <c r="Z85" s="71">
        <v>3</v>
      </c>
      <c r="AA85" s="71"/>
      <c r="AB85" s="71"/>
      <c r="AC85" s="71"/>
      <c r="AD85" s="71"/>
      <c r="AE85" s="71"/>
      <c r="AF85" s="71"/>
      <c r="AG85" s="78"/>
      <c r="AH85" s="73"/>
      <c r="AI85" s="78"/>
      <c r="AJ85" s="73" t="str">
        <f t="shared" si="7"/>
        <v/>
      </c>
      <c r="AK85" s="73"/>
      <c r="AL85" s="74" t="str">
        <f t="shared" si="8"/>
        <v/>
      </c>
      <c r="AM85" s="73"/>
      <c r="AN85" s="74" t="str">
        <f t="shared" si="9"/>
        <v/>
      </c>
      <c r="AO85" s="75" t="str">
        <f t="shared" si="6"/>
        <v/>
      </c>
      <c r="AP85" s="76" t="str">
        <f t="shared" ref="AP85:AP88" si="30">IFERROR(IF(AND(AJ84="Probabilidad",AJ85="Probabilidad"),(AP84-(+AP84*AO85)),IF(AND(AJ84="Impacto",AJ85="Probabilidad"),(AP83-(+AP83*AO85)),IF(AJ85="Impacto",AP84,""))),"")</f>
        <v/>
      </c>
      <c r="AQ85" s="76" t="str">
        <f t="shared" ref="AQ85:AQ88" si="31">IFERROR(IF(AND(AJ84="Impacto",AJ85="Impacto"),(AQ84-(+AQ84*AO85)),IF(AND(AJ84="Probabilidad",AJ85="Impacto"),(AQ83-(+AQ83*AO85)),IF(AJ85="Probabilidad",AQ84,""))),"")</f>
        <v/>
      </c>
      <c r="AR85" s="73"/>
      <c r="AS85" s="73"/>
      <c r="AT85" s="73"/>
      <c r="AU85" s="342"/>
      <c r="AV85" s="342"/>
      <c r="AW85" s="342"/>
      <c r="AX85" s="342"/>
      <c r="AY85" s="342"/>
      <c r="AZ85" s="342"/>
      <c r="BA85" s="342"/>
      <c r="BB85" s="342"/>
      <c r="BC85" s="342"/>
      <c r="BD85" s="342"/>
      <c r="BE85" s="342"/>
      <c r="BF85" s="342"/>
      <c r="BG85" s="342"/>
      <c r="BH85" s="476"/>
      <c r="BI85" s="38"/>
      <c r="BJ85" s="38"/>
      <c r="BK85" s="38"/>
    </row>
    <row r="86" spans="1:63" ht="15" hidden="1" customHeight="1" x14ac:dyDescent="0.25">
      <c r="A86" s="342"/>
      <c r="B86" s="342"/>
      <c r="C86" s="342"/>
      <c r="D86" s="401"/>
      <c r="E86" s="342"/>
      <c r="F86" s="342"/>
      <c r="G86" s="342"/>
      <c r="H86" s="342"/>
      <c r="I86" s="342"/>
      <c r="J86" s="342"/>
      <c r="K86" s="342"/>
      <c r="L86" s="342"/>
      <c r="M86" s="342"/>
      <c r="N86" s="342"/>
      <c r="O86" s="342"/>
      <c r="P86" s="342"/>
      <c r="Q86" s="342"/>
      <c r="R86" s="342"/>
      <c r="S86" s="342"/>
      <c r="T86" s="342"/>
      <c r="U86" s="342"/>
      <c r="V86" s="342"/>
      <c r="W86" s="342"/>
      <c r="X86" s="342"/>
      <c r="Y86" s="342"/>
      <c r="Z86" s="71">
        <v>4</v>
      </c>
      <c r="AA86" s="71"/>
      <c r="AB86" s="71"/>
      <c r="AC86" s="71"/>
      <c r="AD86" s="71"/>
      <c r="AE86" s="71"/>
      <c r="AF86" s="71"/>
      <c r="AG86" s="78"/>
      <c r="AH86" s="73"/>
      <c r="AI86" s="78"/>
      <c r="AJ86" s="73" t="str">
        <f t="shared" si="7"/>
        <v/>
      </c>
      <c r="AK86" s="73"/>
      <c r="AL86" s="74" t="str">
        <f t="shared" si="8"/>
        <v/>
      </c>
      <c r="AM86" s="73"/>
      <c r="AN86" s="74" t="str">
        <f t="shared" si="9"/>
        <v/>
      </c>
      <c r="AO86" s="75" t="str">
        <f t="shared" si="6"/>
        <v/>
      </c>
      <c r="AP86" s="76" t="str">
        <f t="shared" si="30"/>
        <v/>
      </c>
      <c r="AQ86" s="76" t="str">
        <f t="shared" si="31"/>
        <v/>
      </c>
      <c r="AR86" s="73"/>
      <c r="AS86" s="73"/>
      <c r="AT86" s="73"/>
      <c r="AU86" s="342"/>
      <c r="AV86" s="342"/>
      <c r="AW86" s="342"/>
      <c r="AX86" s="342"/>
      <c r="AY86" s="342"/>
      <c r="AZ86" s="342"/>
      <c r="BA86" s="342"/>
      <c r="BB86" s="342"/>
      <c r="BC86" s="342"/>
      <c r="BD86" s="342"/>
      <c r="BE86" s="342"/>
      <c r="BF86" s="342"/>
      <c r="BG86" s="342"/>
      <c r="BH86" s="476"/>
      <c r="BI86" s="38"/>
      <c r="BJ86" s="38"/>
      <c r="BK86" s="38"/>
    </row>
    <row r="87" spans="1:63" ht="15" hidden="1" customHeight="1" x14ac:dyDescent="0.25">
      <c r="A87" s="342"/>
      <c r="B87" s="342"/>
      <c r="C87" s="342"/>
      <c r="D87" s="401"/>
      <c r="E87" s="342"/>
      <c r="F87" s="342"/>
      <c r="G87" s="342"/>
      <c r="H87" s="342"/>
      <c r="I87" s="342"/>
      <c r="J87" s="342"/>
      <c r="K87" s="342"/>
      <c r="L87" s="342"/>
      <c r="M87" s="342"/>
      <c r="N87" s="342"/>
      <c r="O87" s="342"/>
      <c r="P87" s="342"/>
      <c r="Q87" s="342"/>
      <c r="R87" s="342"/>
      <c r="S87" s="342"/>
      <c r="T87" s="342"/>
      <c r="U87" s="342"/>
      <c r="V87" s="342"/>
      <c r="W87" s="342"/>
      <c r="X87" s="342"/>
      <c r="Y87" s="342"/>
      <c r="Z87" s="71">
        <v>5</v>
      </c>
      <c r="AA87" s="71"/>
      <c r="AB87" s="71"/>
      <c r="AC87" s="71"/>
      <c r="AD87" s="71"/>
      <c r="AE87" s="71"/>
      <c r="AF87" s="71"/>
      <c r="AG87" s="78"/>
      <c r="AH87" s="73"/>
      <c r="AI87" s="78"/>
      <c r="AJ87" s="73" t="str">
        <f t="shared" si="7"/>
        <v/>
      </c>
      <c r="AK87" s="73"/>
      <c r="AL87" s="74" t="str">
        <f t="shared" si="8"/>
        <v/>
      </c>
      <c r="AM87" s="73"/>
      <c r="AN87" s="74" t="str">
        <f t="shared" si="9"/>
        <v/>
      </c>
      <c r="AO87" s="75" t="str">
        <f t="shared" si="6"/>
        <v/>
      </c>
      <c r="AP87" s="76" t="str">
        <f t="shared" si="30"/>
        <v/>
      </c>
      <c r="AQ87" s="76" t="str">
        <f t="shared" si="31"/>
        <v/>
      </c>
      <c r="AR87" s="73"/>
      <c r="AS87" s="73"/>
      <c r="AT87" s="73"/>
      <c r="AU87" s="342"/>
      <c r="AV87" s="342"/>
      <c r="AW87" s="342"/>
      <c r="AX87" s="342"/>
      <c r="AY87" s="342"/>
      <c r="AZ87" s="342"/>
      <c r="BA87" s="342"/>
      <c r="BB87" s="342"/>
      <c r="BC87" s="342"/>
      <c r="BD87" s="342"/>
      <c r="BE87" s="342"/>
      <c r="BF87" s="342"/>
      <c r="BG87" s="342"/>
      <c r="BH87" s="476"/>
      <c r="BI87" s="38"/>
      <c r="BJ87" s="38"/>
      <c r="BK87" s="38"/>
    </row>
    <row r="88" spans="1:63" ht="15.75" hidden="1" customHeight="1" x14ac:dyDescent="0.25">
      <c r="A88" s="342"/>
      <c r="B88" s="342"/>
      <c r="C88" s="342"/>
      <c r="D88" s="402"/>
      <c r="E88" s="395"/>
      <c r="F88" s="395"/>
      <c r="G88" s="395"/>
      <c r="H88" s="395"/>
      <c r="I88" s="395"/>
      <c r="J88" s="395"/>
      <c r="K88" s="395"/>
      <c r="L88" s="395"/>
      <c r="M88" s="395"/>
      <c r="N88" s="395"/>
      <c r="O88" s="395"/>
      <c r="P88" s="395"/>
      <c r="Q88" s="395"/>
      <c r="R88" s="395"/>
      <c r="S88" s="395"/>
      <c r="T88" s="395"/>
      <c r="U88" s="395"/>
      <c r="V88" s="395"/>
      <c r="W88" s="395"/>
      <c r="X88" s="395"/>
      <c r="Y88" s="395"/>
      <c r="Z88" s="96">
        <v>6</v>
      </c>
      <c r="AA88" s="96"/>
      <c r="AB88" s="96"/>
      <c r="AC88" s="96"/>
      <c r="AD88" s="96"/>
      <c r="AE88" s="96"/>
      <c r="AF88" s="96"/>
      <c r="AG88" s="97"/>
      <c r="AH88" s="98"/>
      <c r="AI88" s="97"/>
      <c r="AJ88" s="98" t="str">
        <f t="shared" si="7"/>
        <v/>
      </c>
      <c r="AK88" s="98"/>
      <c r="AL88" s="99" t="str">
        <f t="shared" si="8"/>
        <v/>
      </c>
      <c r="AM88" s="98"/>
      <c r="AN88" s="99" t="str">
        <f t="shared" si="9"/>
        <v/>
      </c>
      <c r="AO88" s="106" t="str">
        <f t="shared" si="6"/>
        <v/>
      </c>
      <c r="AP88" s="101" t="str">
        <f t="shared" si="30"/>
        <v/>
      </c>
      <c r="AQ88" s="101" t="str">
        <f t="shared" si="31"/>
        <v/>
      </c>
      <c r="AR88" s="98"/>
      <c r="AS88" s="98"/>
      <c r="AT88" s="98"/>
      <c r="AU88" s="395"/>
      <c r="AV88" s="395"/>
      <c r="AW88" s="395"/>
      <c r="AX88" s="395"/>
      <c r="AY88" s="395"/>
      <c r="AZ88" s="395"/>
      <c r="BA88" s="395"/>
      <c r="BB88" s="395"/>
      <c r="BC88" s="395"/>
      <c r="BD88" s="395"/>
      <c r="BE88" s="395"/>
      <c r="BF88" s="395"/>
      <c r="BG88" s="395"/>
      <c r="BH88" s="477"/>
      <c r="BI88" s="38"/>
      <c r="BJ88" s="38"/>
      <c r="BK88" s="38"/>
    </row>
    <row r="89" spans="1:63" ht="15" hidden="1" customHeight="1" x14ac:dyDescent="0.25">
      <c r="A89" s="342"/>
      <c r="B89" s="342"/>
      <c r="C89" s="342"/>
      <c r="D89" s="400"/>
      <c r="E89" s="399"/>
      <c r="F89" s="403"/>
      <c r="G89" s="397"/>
      <c r="H89" s="396"/>
      <c r="I89" s="399" t="str">
        <f>IF(D89="","",IF(D89="RG",'Identificación RG-RF-RLA-FT'!B243,IF(H89="","",(CONCATENATE(H89," ",#REF!," ",G89," ",#REF!," ",M89," ",#REF!," ",L89)))))</f>
        <v/>
      </c>
      <c r="J89" s="396"/>
      <c r="K89" s="396" t="str">
        <f>CONCATENATE(" *",'Identificación RG-RF-RLA-FT'!C238," *",'Identificación RG-RF-RLA-FT'!E238," *",'Identificación RG-RF-RLA-FT'!G238)</f>
        <v xml:space="preserve"> * * *</v>
      </c>
      <c r="L89" s="397"/>
      <c r="M89" s="397"/>
      <c r="N89" s="397"/>
      <c r="O89" s="398"/>
      <c r="P89" s="396"/>
      <c r="Q89" s="394" t="str">
        <f>IF(P89="Muy Alta",100%,IF(P89="Alta",80%,IF(P89="Media",60%,IF(P89="Baja",40%,IF(P89="Muy Baja",20%,"")))))</f>
        <v/>
      </c>
      <c r="R89" s="396"/>
      <c r="S89" s="394" t="str">
        <f>IF(R89="Catastrófico",100%,IF(R89="Mayor",80%,IF(R89="Moderado",60%,IF(R89="Menor",40%,IF(R89="Leve",20%,"")))))</f>
        <v/>
      </c>
      <c r="T89" s="396"/>
      <c r="U89" s="394" t="str">
        <f>IF(T89="Catastrófico",100%,IF(T89="Mayor",80%,IF(T89="Moderado",60%,IF(T89="Menor",40%,IF(T89="Leve",20%,"")))))</f>
        <v/>
      </c>
      <c r="V89" s="396" t="str">
        <f>IF(W89=100%,"Catastrófico",IF(W89=80%,"Mayor",IF(W89=60%,"Moderado",IF(W89=40%,"Menor",IF(W89=20%,"Leve","")))))</f>
        <v/>
      </c>
      <c r="W89" s="394" t="str">
        <f>IF(AND(S89="",U89=""),"",MAX(S89,U89))</f>
        <v/>
      </c>
      <c r="X89" s="394" t="str">
        <f>CONCATENATE(P89,V89)</f>
        <v/>
      </c>
      <c r="Y89" s="396" t="str">
        <f>IF(X89="Muy AltaLeve","Alto",IF(X89="Muy AltaMenor","Alto",IF(X89="Muy AltaModerado","Alto",IF(X89="Muy AltaMayor","Alto",IF(X89="Muy AltaCatastrófico","Extremo",IF(X89="AltaLeve","Moderado",IF(X89="AltaMenor","Moderado",IF(X89="AltaModerado","Alto",IF(X89="AltaMayor","Alto",IF(X89="AltaCatastrófico","Extremo",IF(X89="MediaLeve","Moderado",IF(X89="MediaMenor","Moderado",IF(X89="MediaModerado","Moderado",IF(X89="MediaMayor","Alto",IF(X89="MediaCatastrófico","Extremo",IF(X89="BajaLeve","Bajo",IF(X89="BajaMenor","Moderado",IF(X89="BajaModerado","Moderado",IF(X89="BajaMayor","Alto",IF(X89="BajaCatastrófico","Extremo",IF(X89="Muy BajaLeve","Bajo",IF(X89="Muy BajaMenor","Bajo",IF(X89="Muy BajaModerado","Moderado",IF(X89="Muy BajaMayor","Alto",IF(X89="Muy BajaCatastrófico","Extremo","")))))))))))))))))))))))))</f>
        <v/>
      </c>
      <c r="Z89" s="63">
        <v>1</v>
      </c>
      <c r="AA89" s="63"/>
      <c r="AB89" s="63"/>
      <c r="AC89" s="63"/>
      <c r="AD89" s="63"/>
      <c r="AE89" s="63"/>
      <c r="AF89" s="63"/>
      <c r="AG89" s="104"/>
      <c r="AH89" s="64"/>
      <c r="AI89" s="104"/>
      <c r="AJ89" s="64" t="str">
        <f t="shared" si="7"/>
        <v/>
      </c>
      <c r="AK89" s="64"/>
      <c r="AL89" s="66" t="str">
        <f t="shared" si="8"/>
        <v/>
      </c>
      <c r="AM89" s="64"/>
      <c r="AN89" s="66" t="str">
        <f t="shared" si="9"/>
        <v/>
      </c>
      <c r="AO89" s="67" t="str">
        <f t="shared" si="6"/>
        <v/>
      </c>
      <c r="AP89" s="68" t="str">
        <f>IFERROR(IF(AJ89="Probabilidad",(Q89-(+Q89*AO89)),IF(AJ89="Impacto",Q89,"")),"")</f>
        <v/>
      </c>
      <c r="AQ89" s="68" t="str">
        <f>IFERROR(IF(AJ89="Impacto",(W89-(+W89*AO89)),IF(AJ89="Probabilidad",W89,"")),"")</f>
        <v/>
      </c>
      <c r="AR89" s="64"/>
      <c r="AS89" s="64"/>
      <c r="AT89" s="64"/>
      <c r="AU89" s="452" t="str">
        <f>Q89</f>
        <v/>
      </c>
      <c r="AV89" s="452" t="str">
        <f>IF(AP89="","",MIN(AP89:AP94))</f>
        <v/>
      </c>
      <c r="AW89" s="396" t="str">
        <f>IFERROR(IF(AV89="","",IF(AV89&lt;=0.2,"Muy Baja",IF(AV89&lt;=0.4,"Baja",IF(AV89&lt;=0.6,"Media",IF(AV89&lt;=0.8,"Alta","Muy Alta"))))),"")</f>
        <v/>
      </c>
      <c r="AX89" s="452" t="str">
        <f>W89</f>
        <v/>
      </c>
      <c r="AY89" s="452" t="str">
        <f>IF(AQ89="","",MIN(AQ89:AQ94))</f>
        <v/>
      </c>
      <c r="AZ89" s="396" t="str">
        <f>IFERROR(IF(AY89="","",IF(AY89&lt;=0.2,"Leve",IF(AY89&lt;=0.4,"Menor",IF(AY89&lt;=0.6,"Moderado",IF(AY89&lt;=0.8,"Mayor","Catastrófico"))))),"")</f>
        <v/>
      </c>
      <c r="BA89" s="396" t="str">
        <f>Y89</f>
        <v/>
      </c>
      <c r="BB89" s="396" t="str">
        <f>IFERROR(IF(OR(AND(AW89="Muy Baja",AZ89="Leve"),AND(AW89="Muy Baja",AZ89="Menor"),AND(AW89="Baja",AZ89="Leve")),"Bajo",IF(OR(AND(AW89="Muy baja",AZ89="Moderado"),AND(AW89="Baja",AZ89="Menor"),AND(AW89="Baja",AZ89="Moderado"),AND(AW89="Media",AZ89="Leve"),AND(AW89="Media",AZ89="Menor"),AND(AW89="Media",AZ89="Moderado"),AND(AW89="Alta",AZ89="Leve"),AND(AW89="Alta",AZ89="Menor")),"Moderado",IF(OR(AND(AW89="Muy Baja",AZ89="Mayor"),AND(AW89="Baja",AZ89="Mayor"),AND(AW89="Media",AZ89="Mayor"),AND(AW89="Alta",AZ89="Moderado"),AND(AW89="Alta",AZ89="Mayor"),AND(AW89="Muy Alta",AZ89="Leve"),AND(AW89="Muy Alta",AZ89="Menor"),AND(AW89="Muy Alta",AZ89="Moderado"),AND(AW89="Muy Alta",AZ89="Mayor")),"Alto",IF(OR(AND(AW89="Muy Baja",AZ89="Catastrófico"),AND(AW89="Baja",AZ89="Catastrófico"),AND(AW89="Media",AZ89="Catastrófico"),AND(AW89="Alta",AZ89="Catastrófico"),AND(AW89="Muy Alta",AZ89="Catastrófico")),"Extremo","")))),"")</f>
        <v/>
      </c>
      <c r="BC89" s="396"/>
      <c r="BD89" s="397"/>
      <c r="BE89" s="397"/>
      <c r="BF89" s="468"/>
      <c r="BG89" s="468"/>
      <c r="BH89" s="475"/>
      <c r="BI89" s="38"/>
      <c r="BJ89" s="38"/>
      <c r="BK89" s="38"/>
    </row>
    <row r="90" spans="1:63" ht="15" hidden="1" customHeight="1" x14ac:dyDescent="0.25">
      <c r="A90" s="342"/>
      <c r="B90" s="342"/>
      <c r="C90" s="342"/>
      <c r="D90" s="401"/>
      <c r="E90" s="342"/>
      <c r="F90" s="342"/>
      <c r="G90" s="342"/>
      <c r="H90" s="342"/>
      <c r="I90" s="342"/>
      <c r="J90" s="342"/>
      <c r="K90" s="342"/>
      <c r="L90" s="342"/>
      <c r="M90" s="342"/>
      <c r="N90" s="342"/>
      <c r="O90" s="342"/>
      <c r="P90" s="342"/>
      <c r="Q90" s="342"/>
      <c r="R90" s="342"/>
      <c r="S90" s="342"/>
      <c r="T90" s="342"/>
      <c r="U90" s="342"/>
      <c r="V90" s="342"/>
      <c r="W90" s="342"/>
      <c r="X90" s="342"/>
      <c r="Y90" s="342"/>
      <c r="Z90" s="71">
        <v>2</v>
      </c>
      <c r="AA90" s="71"/>
      <c r="AB90" s="71"/>
      <c r="AC90" s="71"/>
      <c r="AD90" s="71"/>
      <c r="AE90" s="71"/>
      <c r="AF90" s="71"/>
      <c r="AG90" s="78"/>
      <c r="AH90" s="73"/>
      <c r="AI90" s="78"/>
      <c r="AJ90" s="73" t="str">
        <f t="shared" si="7"/>
        <v/>
      </c>
      <c r="AK90" s="73"/>
      <c r="AL90" s="74" t="str">
        <f t="shared" si="8"/>
        <v/>
      </c>
      <c r="AM90" s="73"/>
      <c r="AN90" s="74" t="str">
        <f t="shared" si="9"/>
        <v/>
      </c>
      <c r="AO90" s="75" t="str">
        <f t="shared" si="6"/>
        <v/>
      </c>
      <c r="AP90" s="76" t="str">
        <f>IFERROR(IF(AND(AJ89="Probabilidad",AJ90="Probabilidad"),(AP89-(+AP89*AO90)),IF(AJ90="Probabilidad",(Q89-(+Q89*AO90)),IF(AJ90="Impacto",AP89,""))),"")</f>
        <v/>
      </c>
      <c r="AQ90" s="76" t="str">
        <f>IFERROR(IF(AND(AJ89="Impacto",AJ90="Impacto"),(AQ89-(+AQ89*AO90)),IF(AJ90="Impacto",(W89-(W89*AO90)),IF(AJ90="Probabilidad",AQ89,""))),"")</f>
        <v/>
      </c>
      <c r="AR90" s="73"/>
      <c r="AS90" s="73"/>
      <c r="AT90" s="73"/>
      <c r="AU90" s="342"/>
      <c r="AV90" s="342"/>
      <c r="AW90" s="342"/>
      <c r="AX90" s="342"/>
      <c r="AY90" s="342"/>
      <c r="AZ90" s="342"/>
      <c r="BA90" s="342"/>
      <c r="BB90" s="342"/>
      <c r="BC90" s="342"/>
      <c r="BD90" s="342"/>
      <c r="BE90" s="342"/>
      <c r="BF90" s="342"/>
      <c r="BG90" s="342"/>
      <c r="BH90" s="476"/>
      <c r="BI90" s="38"/>
      <c r="BJ90" s="38"/>
      <c r="BK90" s="38"/>
    </row>
    <row r="91" spans="1:63" ht="15" hidden="1" customHeight="1" x14ac:dyDescent="0.25">
      <c r="A91" s="342"/>
      <c r="B91" s="342"/>
      <c r="C91" s="342"/>
      <c r="D91" s="401"/>
      <c r="E91" s="342"/>
      <c r="F91" s="342"/>
      <c r="G91" s="342"/>
      <c r="H91" s="342"/>
      <c r="I91" s="342"/>
      <c r="J91" s="342"/>
      <c r="K91" s="342"/>
      <c r="L91" s="342"/>
      <c r="M91" s="342"/>
      <c r="N91" s="342"/>
      <c r="O91" s="342"/>
      <c r="P91" s="342"/>
      <c r="Q91" s="342"/>
      <c r="R91" s="342"/>
      <c r="S91" s="342"/>
      <c r="T91" s="342"/>
      <c r="U91" s="342"/>
      <c r="V91" s="342"/>
      <c r="W91" s="342"/>
      <c r="X91" s="342"/>
      <c r="Y91" s="342"/>
      <c r="Z91" s="71">
        <v>3</v>
      </c>
      <c r="AA91" s="71"/>
      <c r="AB91" s="71"/>
      <c r="AC91" s="71"/>
      <c r="AD91" s="71"/>
      <c r="AE91" s="71"/>
      <c r="AF91" s="71"/>
      <c r="AG91" s="78"/>
      <c r="AH91" s="73"/>
      <c r="AI91" s="78"/>
      <c r="AJ91" s="73" t="str">
        <f t="shared" si="7"/>
        <v/>
      </c>
      <c r="AK91" s="73"/>
      <c r="AL91" s="74" t="str">
        <f t="shared" si="8"/>
        <v/>
      </c>
      <c r="AM91" s="73"/>
      <c r="AN91" s="74" t="str">
        <f t="shared" si="9"/>
        <v/>
      </c>
      <c r="AO91" s="75" t="str">
        <f t="shared" si="6"/>
        <v/>
      </c>
      <c r="AP91" s="76" t="str">
        <f t="shared" ref="AP91:AP94" si="32">IFERROR(IF(AND(AJ90="Probabilidad",AJ91="Probabilidad"),(AP90-(+AP90*AO91)),IF(AND(AJ90="Impacto",AJ91="Probabilidad"),(AP89-(+AP89*AO91)),IF(AJ91="Impacto",AP90,""))),"")</f>
        <v/>
      </c>
      <c r="AQ91" s="76" t="str">
        <f t="shared" ref="AQ91:AQ94" si="33">IFERROR(IF(AND(AJ90="Impacto",AJ91="Impacto"),(AQ90-(+AQ90*AO91)),IF(AND(AJ90="Probabilidad",AJ91="Impacto"),(AQ89-(+AQ89*AO91)),IF(AJ91="Probabilidad",AQ90,""))),"")</f>
        <v/>
      </c>
      <c r="AR91" s="73"/>
      <c r="AS91" s="73"/>
      <c r="AT91" s="73"/>
      <c r="AU91" s="342"/>
      <c r="AV91" s="342"/>
      <c r="AW91" s="342"/>
      <c r="AX91" s="342"/>
      <c r="AY91" s="342"/>
      <c r="AZ91" s="342"/>
      <c r="BA91" s="342"/>
      <c r="BB91" s="342"/>
      <c r="BC91" s="342"/>
      <c r="BD91" s="342"/>
      <c r="BE91" s="342"/>
      <c r="BF91" s="342"/>
      <c r="BG91" s="342"/>
      <c r="BH91" s="476"/>
      <c r="BI91" s="38"/>
      <c r="BJ91" s="38"/>
      <c r="BK91" s="38"/>
    </row>
    <row r="92" spans="1:63" ht="15" hidden="1" customHeight="1" x14ac:dyDescent="0.25">
      <c r="A92" s="342"/>
      <c r="B92" s="342"/>
      <c r="C92" s="342"/>
      <c r="D92" s="401"/>
      <c r="E92" s="342"/>
      <c r="F92" s="342"/>
      <c r="G92" s="342"/>
      <c r="H92" s="342"/>
      <c r="I92" s="342"/>
      <c r="J92" s="342"/>
      <c r="K92" s="342"/>
      <c r="L92" s="342"/>
      <c r="M92" s="342"/>
      <c r="N92" s="342"/>
      <c r="O92" s="342"/>
      <c r="P92" s="342"/>
      <c r="Q92" s="342"/>
      <c r="R92" s="342"/>
      <c r="S92" s="342"/>
      <c r="T92" s="342"/>
      <c r="U92" s="342"/>
      <c r="V92" s="342"/>
      <c r="W92" s="342"/>
      <c r="X92" s="342"/>
      <c r="Y92" s="342"/>
      <c r="Z92" s="71">
        <v>4</v>
      </c>
      <c r="AA92" s="71"/>
      <c r="AB92" s="71"/>
      <c r="AC92" s="71"/>
      <c r="AD92" s="71"/>
      <c r="AE92" s="71"/>
      <c r="AF92" s="71"/>
      <c r="AG92" s="78"/>
      <c r="AH92" s="73"/>
      <c r="AI92" s="78"/>
      <c r="AJ92" s="73" t="str">
        <f t="shared" si="7"/>
        <v/>
      </c>
      <c r="AK92" s="73"/>
      <c r="AL92" s="74" t="str">
        <f t="shared" si="8"/>
        <v/>
      </c>
      <c r="AM92" s="73"/>
      <c r="AN92" s="74" t="str">
        <f t="shared" si="9"/>
        <v/>
      </c>
      <c r="AO92" s="75" t="str">
        <f t="shared" si="6"/>
        <v/>
      </c>
      <c r="AP92" s="76" t="str">
        <f t="shared" si="32"/>
        <v/>
      </c>
      <c r="AQ92" s="76" t="str">
        <f t="shared" si="33"/>
        <v/>
      </c>
      <c r="AR92" s="73"/>
      <c r="AS92" s="73"/>
      <c r="AT92" s="73"/>
      <c r="AU92" s="342"/>
      <c r="AV92" s="342"/>
      <c r="AW92" s="342"/>
      <c r="AX92" s="342"/>
      <c r="AY92" s="342"/>
      <c r="AZ92" s="342"/>
      <c r="BA92" s="342"/>
      <c r="BB92" s="342"/>
      <c r="BC92" s="342"/>
      <c r="BD92" s="342"/>
      <c r="BE92" s="342"/>
      <c r="BF92" s="342"/>
      <c r="BG92" s="342"/>
      <c r="BH92" s="476"/>
      <c r="BI92" s="38"/>
      <c r="BJ92" s="38"/>
      <c r="BK92" s="38"/>
    </row>
    <row r="93" spans="1:63" ht="15" hidden="1" customHeight="1" x14ac:dyDescent="0.25">
      <c r="A93" s="342"/>
      <c r="B93" s="342"/>
      <c r="C93" s="342"/>
      <c r="D93" s="401"/>
      <c r="E93" s="342"/>
      <c r="F93" s="342"/>
      <c r="G93" s="342"/>
      <c r="H93" s="342"/>
      <c r="I93" s="342"/>
      <c r="J93" s="342"/>
      <c r="K93" s="342"/>
      <c r="L93" s="342"/>
      <c r="M93" s="342"/>
      <c r="N93" s="342"/>
      <c r="O93" s="342"/>
      <c r="P93" s="342"/>
      <c r="Q93" s="342"/>
      <c r="R93" s="342"/>
      <c r="S93" s="342"/>
      <c r="T93" s="342"/>
      <c r="U93" s="342"/>
      <c r="V93" s="342"/>
      <c r="W93" s="342"/>
      <c r="X93" s="342"/>
      <c r="Y93" s="342"/>
      <c r="Z93" s="71">
        <v>5</v>
      </c>
      <c r="AA93" s="71"/>
      <c r="AB93" s="71"/>
      <c r="AC93" s="71"/>
      <c r="AD93" s="71"/>
      <c r="AE93" s="71"/>
      <c r="AF93" s="71"/>
      <c r="AG93" s="78"/>
      <c r="AH93" s="73"/>
      <c r="AI93" s="78"/>
      <c r="AJ93" s="73" t="str">
        <f t="shared" si="7"/>
        <v/>
      </c>
      <c r="AK93" s="73"/>
      <c r="AL93" s="74" t="str">
        <f t="shared" si="8"/>
        <v/>
      </c>
      <c r="AM93" s="73"/>
      <c r="AN93" s="74" t="str">
        <f t="shared" si="9"/>
        <v/>
      </c>
      <c r="AO93" s="75" t="str">
        <f t="shared" si="6"/>
        <v/>
      </c>
      <c r="AP93" s="76" t="str">
        <f t="shared" si="32"/>
        <v/>
      </c>
      <c r="AQ93" s="76" t="str">
        <f t="shared" si="33"/>
        <v/>
      </c>
      <c r="AR93" s="73"/>
      <c r="AS93" s="73"/>
      <c r="AT93" s="73"/>
      <c r="AU93" s="342"/>
      <c r="AV93" s="342"/>
      <c r="AW93" s="342"/>
      <c r="AX93" s="342"/>
      <c r="AY93" s="342"/>
      <c r="AZ93" s="342"/>
      <c r="BA93" s="342"/>
      <c r="BB93" s="342"/>
      <c r="BC93" s="342"/>
      <c r="BD93" s="342"/>
      <c r="BE93" s="342"/>
      <c r="BF93" s="342"/>
      <c r="BG93" s="342"/>
      <c r="BH93" s="476"/>
      <c r="BI93" s="38"/>
      <c r="BJ93" s="38"/>
      <c r="BK93" s="38"/>
    </row>
    <row r="94" spans="1:63" ht="15.75" hidden="1" customHeight="1" x14ac:dyDescent="0.25">
      <c r="A94" s="342"/>
      <c r="B94" s="342"/>
      <c r="C94" s="342"/>
      <c r="D94" s="402"/>
      <c r="E94" s="395"/>
      <c r="F94" s="395"/>
      <c r="G94" s="395"/>
      <c r="H94" s="395"/>
      <c r="I94" s="395"/>
      <c r="J94" s="395"/>
      <c r="K94" s="395"/>
      <c r="L94" s="395"/>
      <c r="M94" s="395"/>
      <c r="N94" s="395"/>
      <c r="O94" s="395"/>
      <c r="P94" s="395"/>
      <c r="Q94" s="395"/>
      <c r="R94" s="395"/>
      <c r="S94" s="395"/>
      <c r="T94" s="395"/>
      <c r="U94" s="395"/>
      <c r="V94" s="395"/>
      <c r="W94" s="395"/>
      <c r="X94" s="395"/>
      <c r="Y94" s="395"/>
      <c r="Z94" s="96">
        <v>6</v>
      </c>
      <c r="AA94" s="96"/>
      <c r="AB94" s="96"/>
      <c r="AC94" s="96"/>
      <c r="AD94" s="96"/>
      <c r="AE94" s="96"/>
      <c r="AF94" s="96"/>
      <c r="AG94" s="97"/>
      <c r="AH94" s="98"/>
      <c r="AI94" s="97"/>
      <c r="AJ94" s="98" t="str">
        <f t="shared" si="7"/>
        <v/>
      </c>
      <c r="AK94" s="98"/>
      <c r="AL94" s="99" t="str">
        <f t="shared" si="8"/>
        <v/>
      </c>
      <c r="AM94" s="98"/>
      <c r="AN94" s="99" t="str">
        <f t="shared" si="9"/>
        <v/>
      </c>
      <c r="AO94" s="106" t="str">
        <f t="shared" si="6"/>
        <v/>
      </c>
      <c r="AP94" s="101" t="str">
        <f t="shared" si="32"/>
        <v/>
      </c>
      <c r="AQ94" s="101" t="str">
        <f t="shared" si="33"/>
        <v/>
      </c>
      <c r="AR94" s="98"/>
      <c r="AS94" s="98"/>
      <c r="AT94" s="98"/>
      <c r="AU94" s="395"/>
      <c r="AV94" s="395"/>
      <c r="AW94" s="395"/>
      <c r="AX94" s="395"/>
      <c r="AY94" s="395"/>
      <c r="AZ94" s="395"/>
      <c r="BA94" s="395"/>
      <c r="BB94" s="395"/>
      <c r="BC94" s="395"/>
      <c r="BD94" s="395"/>
      <c r="BE94" s="395"/>
      <c r="BF94" s="395"/>
      <c r="BG94" s="395"/>
      <c r="BH94" s="477"/>
      <c r="BI94" s="38"/>
      <c r="BJ94" s="38"/>
      <c r="BK94" s="38"/>
    </row>
    <row r="95" spans="1:63" ht="15" hidden="1" customHeight="1" x14ac:dyDescent="0.25">
      <c r="A95" s="342"/>
      <c r="B95" s="342"/>
      <c r="C95" s="342"/>
      <c r="D95" s="400"/>
      <c r="E95" s="399"/>
      <c r="F95" s="403"/>
      <c r="G95" s="397"/>
      <c r="H95" s="396"/>
      <c r="I95" s="399" t="str">
        <f>IF(D95="","",IF(D95="RG",'Identificación RG-RF-RLA-FT'!B260,IF(H95="","",(CONCATENATE(H95," ",#REF!," ",G95," ",#REF!," ",M95," ",#REF!," ",L95)))))</f>
        <v/>
      </c>
      <c r="J95" s="396"/>
      <c r="K95" s="396" t="str">
        <f>CONCATENATE(" *",'Identificación RG-RF-RLA-FT'!C255," *",'Identificación RG-RF-RLA-FT'!E255," *",'Identificación RG-RF-RLA-FT'!G255)</f>
        <v xml:space="preserve"> * * *</v>
      </c>
      <c r="L95" s="397"/>
      <c r="M95" s="397"/>
      <c r="N95" s="397"/>
      <c r="O95" s="398"/>
      <c r="P95" s="396"/>
      <c r="Q95" s="394" t="str">
        <f>IF(P95="Muy Alta",100%,IF(P95="Alta",80%,IF(P95="Media",60%,IF(P95="Baja",40%,IF(P95="Muy Baja",20%,"")))))</f>
        <v/>
      </c>
      <c r="R95" s="396"/>
      <c r="S95" s="394" t="str">
        <f>IF(R95="Catastrófico",100%,IF(R95="Mayor",80%,IF(R95="Moderado",60%,IF(R95="Menor",40%,IF(R95="Leve",20%,"")))))</f>
        <v/>
      </c>
      <c r="T95" s="396"/>
      <c r="U95" s="394" t="str">
        <f>IF(T95="Catastrófico",100%,IF(T95="Mayor",80%,IF(T95="Moderado",60%,IF(T95="Menor",40%,IF(T95="Leve",20%,"")))))</f>
        <v/>
      </c>
      <c r="V95" s="396" t="str">
        <f>IF(W95=100%,"Catastrófico",IF(W95=80%,"Mayor",IF(W95=60%,"Moderado",IF(W95=40%,"Menor",IF(W95=20%,"Leve","")))))</f>
        <v/>
      </c>
      <c r="W95" s="394" t="str">
        <f>IF(AND(S95="",U95=""),"",MAX(S95,U95))</f>
        <v/>
      </c>
      <c r="X95" s="394" t="str">
        <f>CONCATENATE(P95,V95)</f>
        <v/>
      </c>
      <c r="Y95" s="396" t="str">
        <f>IF(X95="Muy AltaLeve","Alto",IF(X95="Muy AltaMenor","Alto",IF(X95="Muy AltaModerado","Alto",IF(X95="Muy AltaMayor","Alto",IF(X95="Muy AltaCatastrófico","Extremo",IF(X95="AltaLeve","Moderado",IF(X95="AltaMenor","Moderado",IF(X95="AltaModerado","Alto",IF(X95="AltaMayor","Alto",IF(X95="AltaCatastrófico","Extremo",IF(X95="MediaLeve","Moderado",IF(X95="MediaMenor","Moderado",IF(X95="MediaModerado","Moderado",IF(X95="MediaMayor","Alto",IF(X95="MediaCatastrófico","Extremo",IF(X95="BajaLeve","Bajo",IF(X95="BajaMenor","Moderado",IF(X95="BajaModerado","Moderado",IF(X95="BajaMayor","Alto",IF(X95="BajaCatastrófico","Extremo",IF(X95="Muy BajaLeve","Bajo",IF(X95="Muy BajaMenor","Bajo",IF(X95="Muy BajaModerado","Moderado",IF(X95="Muy BajaMayor","Alto",IF(X95="Muy BajaCatastrófico","Extremo","")))))))))))))))))))))))))</f>
        <v/>
      </c>
      <c r="Z95" s="63">
        <v>1</v>
      </c>
      <c r="AA95" s="63"/>
      <c r="AB95" s="63"/>
      <c r="AC95" s="63"/>
      <c r="AD95" s="63"/>
      <c r="AE95" s="63"/>
      <c r="AF95" s="63"/>
      <c r="AG95" s="104"/>
      <c r="AH95" s="64"/>
      <c r="AI95" s="104"/>
      <c r="AJ95" s="64" t="str">
        <f t="shared" si="7"/>
        <v/>
      </c>
      <c r="AK95" s="64"/>
      <c r="AL95" s="66" t="str">
        <f t="shared" si="8"/>
        <v/>
      </c>
      <c r="AM95" s="64"/>
      <c r="AN95" s="66" t="str">
        <f t="shared" si="9"/>
        <v/>
      </c>
      <c r="AO95" s="67" t="str">
        <f t="shared" si="6"/>
        <v/>
      </c>
      <c r="AP95" s="68" t="str">
        <f>IFERROR(IF(AJ95="Probabilidad",(Q95-(+Q95*AO95)),IF(AJ95="Impacto",Q95,"")),"")</f>
        <v/>
      </c>
      <c r="AQ95" s="68" t="str">
        <f>IFERROR(IF(AJ95="Impacto",(W95-(+W95*AO95)),IF(AJ95="Probabilidad",W95,"")),"")</f>
        <v/>
      </c>
      <c r="AR95" s="64"/>
      <c r="AS95" s="64"/>
      <c r="AT95" s="64"/>
      <c r="AU95" s="452" t="str">
        <f>Q95</f>
        <v/>
      </c>
      <c r="AV95" s="452" t="str">
        <f>IF(AP95="","",MIN(AP95:AP100))</f>
        <v/>
      </c>
      <c r="AW95" s="396" t="str">
        <f>IFERROR(IF(AV95="","",IF(AV95&lt;=0.2,"Muy Baja",IF(AV95&lt;=0.4,"Baja",IF(AV95&lt;=0.6,"Media",IF(AV95&lt;=0.8,"Alta","Muy Alta"))))),"")</f>
        <v/>
      </c>
      <c r="AX95" s="452" t="str">
        <f>W95</f>
        <v/>
      </c>
      <c r="AY95" s="452" t="str">
        <f>IF(AQ95="","",MIN(AQ95:AQ100))</f>
        <v/>
      </c>
      <c r="AZ95" s="396" t="str">
        <f>IFERROR(IF(AY95="","",IF(AY95&lt;=0.2,"Leve",IF(AY95&lt;=0.4,"Menor",IF(AY95&lt;=0.6,"Moderado",IF(AY95&lt;=0.8,"Mayor","Catastrófico"))))),"")</f>
        <v/>
      </c>
      <c r="BA95" s="396" t="str">
        <f>Y95</f>
        <v/>
      </c>
      <c r="BB95" s="396" t="str">
        <f>IFERROR(IF(OR(AND(AW95="Muy Baja",AZ95="Leve"),AND(AW95="Muy Baja",AZ95="Menor"),AND(AW95="Baja",AZ95="Leve")),"Bajo",IF(OR(AND(AW95="Muy baja",AZ95="Moderado"),AND(AW95="Baja",AZ95="Menor"),AND(AW95="Baja",AZ95="Moderado"),AND(AW95="Media",AZ95="Leve"),AND(AW95="Media",AZ95="Menor"),AND(AW95="Media",AZ95="Moderado"),AND(AW95="Alta",AZ95="Leve"),AND(AW95="Alta",AZ95="Menor")),"Moderado",IF(OR(AND(AW95="Muy Baja",AZ95="Mayor"),AND(AW95="Baja",AZ95="Mayor"),AND(AW95="Media",AZ95="Mayor"),AND(AW95="Alta",AZ95="Moderado"),AND(AW95="Alta",AZ95="Mayor"),AND(AW95="Muy Alta",AZ95="Leve"),AND(AW95="Muy Alta",AZ95="Menor"),AND(AW95="Muy Alta",AZ95="Moderado"),AND(AW95="Muy Alta",AZ95="Mayor")),"Alto",IF(OR(AND(AW95="Muy Baja",AZ95="Catastrófico"),AND(AW95="Baja",AZ95="Catastrófico"),AND(AW95="Media",AZ95="Catastrófico"),AND(AW95="Alta",AZ95="Catastrófico"),AND(AW95="Muy Alta",AZ95="Catastrófico")),"Extremo","")))),"")</f>
        <v/>
      </c>
      <c r="BC95" s="396"/>
      <c r="BD95" s="397"/>
      <c r="BE95" s="397"/>
      <c r="BF95" s="468"/>
      <c r="BG95" s="468"/>
      <c r="BH95" s="475"/>
      <c r="BI95" s="38"/>
      <c r="BJ95" s="38"/>
      <c r="BK95" s="38"/>
    </row>
    <row r="96" spans="1:63" ht="15" hidden="1" customHeight="1" x14ac:dyDescent="0.25">
      <c r="A96" s="342"/>
      <c r="B96" s="342"/>
      <c r="C96" s="342"/>
      <c r="D96" s="401"/>
      <c r="E96" s="342"/>
      <c r="F96" s="342"/>
      <c r="G96" s="342"/>
      <c r="H96" s="342"/>
      <c r="I96" s="342"/>
      <c r="J96" s="342"/>
      <c r="K96" s="342"/>
      <c r="L96" s="342"/>
      <c r="M96" s="342"/>
      <c r="N96" s="342"/>
      <c r="O96" s="342"/>
      <c r="P96" s="342"/>
      <c r="Q96" s="342"/>
      <c r="R96" s="342"/>
      <c r="S96" s="342"/>
      <c r="T96" s="342"/>
      <c r="U96" s="342"/>
      <c r="V96" s="342"/>
      <c r="W96" s="342"/>
      <c r="X96" s="342"/>
      <c r="Y96" s="342"/>
      <c r="Z96" s="71">
        <v>2</v>
      </c>
      <c r="AA96" s="71"/>
      <c r="AB96" s="71"/>
      <c r="AC96" s="71"/>
      <c r="AD96" s="71"/>
      <c r="AE96" s="71"/>
      <c r="AF96" s="71"/>
      <c r="AG96" s="78"/>
      <c r="AH96" s="73"/>
      <c r="AI96" s="78"/>
      <c r="AJ96" s="73" t="str">
        <f t="shared" si="7"/>
        <v/>
      </c>
      <c r="AK96" s="73"/>
      <c r="AL96" s="74" t="str">
        <f t="shared" si="8"/>
        <v/>
      </c>
      <c r="AM96" s="73"/>
      <c r="AN96" s="74" t="str">
        <f t="shared" si="9"/>
        <v/>
      </c>
      <c r="AO96" s="75" t="str">
        <f t="shared" si="6"/>
        <v/>
      </c>
      <c r="AP96" s="76" t="str">
        <f>IFERROR(IF(AND(AJ95="Probabilidad",AJ96="Probabilidad"),(AP95-(+AP95*AO96)),IF(AJ96="Probabilidad",(Q95-(+Q95*AO96)),IF(AJ96="Impacto",AP95,""))),"")</f>
        <v/>
      </c>
      <c r="AQ96" s="76" t="str">
        <f>IFERROR(IF(AND(AJ95="Impacto",AJ96="Impacto"),(AQ95-(+AQ95*AO96)),IF(AJ96="Impacto",(W95-(W95*AO96)),IF(AJ96="Probabilidad",AQ95,""))),"")</f>
        <v/>
      </c>
      <c r="AR96" s="73"/>
      <c r="AS96" s="73"/>
      <c r="AT96" s="73"/>
      <c r="AU96" s="342"/>
      <c r="AV96" s="342"/>
      <c r="AW96" s="342"/>
      <c r="AX96" s="342"/>
      <c r="AY96" s="342"/>
      <c r="AZ96" s="342"/>
      <c r="BA96" s="342"/>
      <c r="BB96" s="342"/>
      <c r="BC96" s="342"/>
      <c r="BD96" s="342"/>
      <c r="BE96" s="342"/>
      <c r="BF96" s="342"/>
      <c r="BG96" s="342"/>
      <c r="BH96" s="476"/>
      <c r="BI96" s="38"/>
      <c r="BJ96" s="38"/>
      <c r="BK96" s="38"/>
    </row>
    <row r="97" spans="1:63" ht="15" hidden="1" customHeight="1" x14ac:dyDescent="0.25">
      <c r="A97" s="342"/>
      <c r="B97" s="342"/>
      <c r="C97" s="342"/>
      <c r="D97" s="401"/>
      <c r="E97" s="342"/>
      <c r="F97" s="342"/>
      <c r="G97" s="342"/>
      <c r="H97" s="342"/>
      <c r="I97" s="342"/>
      <c r="J97" s="342"/>
      <c r="K97" s="342"/>
      <c r="L97" s="342"/>
      <c r="M97" s="342"/>
      <c r="N97" s="342"/>
      <c r="O97" s="342"/>
      <c r="P97" s="342"/>
      <c r="Q97" s="342"/>
      <c r="R97" s="342"/>
      <c r="S97" s="342"/>
      <c r="T97" s="342"/>
      <c r="U97" s="342"/>
      <c r="V97" s="342"/>
      <c r="W97" s="342"/>
      <c r="X97" s="342"/>
      <c r="Y97" s="342"/>
      <c r="Z97" s="71">
        <v>3</v>
      </c>
      <c r="AA97" s="71"/>
      <c r="AB97" s="71"/>
      <c r="AC97" s="71"/>
      <c r="AD97" s="71"/>
      <c r="AE97" s="71"/>
      <c r="AF97" s="71"/>
      <c r="AG97" s="78"/>
      <c r="AH97" s="73"/>
      <c r="AI97" s="78"/>
      <c r="AJ97" s="73" t="str">
        <f t="shared" si="7"/>
        <v/>
      </c>
      <c r="AK97" s="73"/>
      <c r="AL97" s="74" t="str">
        <f t="shared" si="8"/>
        <v/>
      </c>
      <c r="AM97" s="73"/>
      <c r="AN97" s="74" t="str">
        <f t="shared" si="9"/>
        <v/>
      </c>
      <c r="AO97" s="75" t="str">
        <f t="shared" si="6"/>
        <v/>
      </c>
      <c r="AP97" s="76" t="str">
        <f t="shared" ref="AP97:AP100" si="34">IFERROR(IF(AND(AJ96="Probabilidad",AJ97="Probabilidad"),(AP96-(+AP96*AO97)),IF(AND(AJ96="Impacto",AJ97="Probabilidad"),(AP95-(+AP95*AO97)),IF(AJ97="Impacto",AP96,""))),"")</f>
        <v/>
      </c>
      <c r="AQ97" s="76" t="str">
        <f t="shared" ref="AQ97:AQ100" si="35">IFERROR(IF(AND(AJ96="Impacto",AJ97="Impacto"),(AQ96-(+AQ96*AO97)),IF(AND(AJ96="Probabilidad",AJ97="Impacto"),(AQ95-(+AQ95*AO97)),IF(AJ97="Probabilidad",AQ96,""))),"")</f>
        <v/>
      </c>
      <c r="AR97" s="73"/>
      <c r="AS97" s="73"/>
      <c r="AT97" s="73"/>
      <c r="AU97" s="342"/>
      <c r="AV97" s="342"/>
      <c r="AW97" s="342"/>
      <c r="AX97" s="342"/>
      <c r="AY97" s="342"/>
      <c r="AZ97" s="342"/>
      <c r="BA97" s="342"/>
      <c r="BB97" s="342"/>
      <c r="BC97" s="342"/>
      <c r="BD97" s="342"/>
      <c r="BE97" s="342"/>
      <c r="BF97" s="342"/>
      <c r="BG97" s="342"/>
      <c r="BH97" s="476"/>
      <c r="BI97" s="38"/>
      <c r="BJ97" s="38"/>
      <c r="BK97" s="38"/>
    </row>
    <row r="98" spans="1:63" ht="15" hidden="1" customHeight="1" x14ac:dyDescent="0.25">
      <c r="A98" s="342"/>
      <c r="B98" s="342"/>
      <c r="C98" s="342"/>
      <c r="D98" s="401"/>
      <c r="E98" s="342"/>
      <c r="F98" s="342"/>
      <c r="G98" s="342"/>
      <c r="H98" s="342"/>
      <c r="I98" s="342"/>
      <c r="J98" s="342"/>
      <c r="K98" s="342"/>
      <c r="L98" s="342"/>
      <c r="M98" s="342"/>
      <c r="N98" s="342"/>
      <c r="O98" s="342"/>
      <c r="P98" s="342"/>
      <c r="Q98" s="342"/>
      <c r="R98" s="342"/>
      <c r="S98" s="342"/>
      <c r="T98" s="342"/>
      <c r="U98" s="342"/>
      <c r="V98" s="342"/>
      <c r="W98" s="342"/>
      <c r="X98" s="342"/>
      <c r="Y98" s="342"/>
      <c r="Z98" s="71">
        <v>4</v>
      </c>
      <c r="AA98" s="71"/>
      <c r="AB98" s="71"/>
      <c r="AC98" s="71"/>
      <c r="AD98" s="71"/>
      <c r="AE98" s="71"/>
      <c r="AF98" s="71"/>
      <c r="AG98" s="78"/>
      <c r="AH98" s="73"/>
      <c r="AI98" s="78"/>
      <c r="AJ98" s="73" t="str">
        <f t="shared" si="7"/>
        <v/>
      </c>
      <c r="AK98" s="73"/>
      <c r="AL98" s="74" t="str">
        <f t="shared" si="8"/>
        <v/>
      </c>
      <c r="AM98" s="73"/>
      <c r="AN98" s="74" t="str">
        <f t="shared" si="9"/>
        <v/>
      </c>
      <c r="AO98" s="75" t="str">
        <f t="shared" si="6"/>
        <v/>
      </c>
      <c r="AP98" s="76" t="str">
        <f t="shared" si="34"/>
        <v/>
      </c>
      <c r="AQ98" s="76" t="str">
        <f t="shared" si="35"/>
        <v/>
      </c>
      <c r="AR98" s="73"/>
      <c r="AS98" s="73"/>
      <c r="AT98" s="73"/>
      <c r="AU98" s="342"/>
      <c r="AV98" s="342"/>
      <c r="AW98" s="342"/>
      <c r="AX98" s="342"/>
      <c r="AY98" s="342"/>
      <c r="AZ98" s="342"/>
      <c r="BA98" s="342"/>
      <c r="BB98" s="342"/>
      <c r="BC98" s="342"/>
      <c r="BD98" s="342"/>
      <c r="BE98" s="342"/>
      <c r="BF98" s="342"/>
      <c r="BG98" s="342"/>
      <c r="BH98" s="476"/>
      <c r="BI98" s="38"/>
      <c r="BJ98" s="38"/>
      <c r="BK98" s="38"/>
    </row>
    <row r="99" spans="1:63" ht="15" hidden="1" customHeight="1" x14ac:dyDescent="0.25">
      <c r="A99" s="342"/>
      <c r="B99" s="342"/>
      <c r="C99" s="342"/>
      <c r="D99" s="401"/>
      <c r="E99" s="342"/>
      <c r="F99" s="342"/>
      <c r="G99" s="342"/>
      <c r="H99" s="342"/>
      <c r="I99" s="342"/>
      <c r="J99" s="342"/>
      <c r="K99" s="342"/>
      <c r="L99" s="342"/>
      <c r="M99" s="342"/>
      <c r="N99" s="342"/>
      <c r="O99" s="342"/>
      <c r="P99" s="342"/>
      <c r="Q99" s="342"/>
      <c r="R99" s="342"/>
      <c r="S99" s="342"/>
      <c r="T99" s="342"/>
      <c r="U99" s="342"/>
      <c r="V99" s="342"/>
      <c r="W99" s="342"/>
      <c r="X99" s="342"/>
      <c r="Y99" s="342"/>
      <c r="Z99" s="71">
        <v>5</v>
      </c>
      <c r="AA99" s="71"/>
      <c r="AB99" s="71"/>
      <c r="AC99" s="71"/>
      <c r="AD99" s="71"/>
      <c r="AE99" s="71"/>
      <c r="AF99" s="71"/>
      <c r="AG99" s="78"/>
      <c r="AH99" s="73"/>
      <c r="AI99" s="78"/>
      <c r="AJ99" s="73" t="str">
        <f t="shared" si="7"/>
        <v/>
      </c>
      <c r="AK99" s="73"/>
      <c r="AL99" s="74" t="str">
        <f t="shared" si="8"/>
        <v/>
      </c>
      <c r="AM99" s="73"/>
      <c r="AN99" s="74" t="str">
        <f t="shared" si="9"/>
        <v/>
      </c>
      <c r="AO99" s="75" t="str">
        <f t="shared" si="6"/>
        <v/>
      </c>
      <c r="AP99" s="76" t="str">
        <f t="shared" si="34"/>
        <v/>
      </c>
      <c r="AQ99" s="76" t="str">
        <f t="shared" si="35"/>
        <v/>
      </c>
      <c r="AR99" s="73"/>
      <c r="AS99" s="73"/>
      <c r="AT99" s="73"/>
      <c r="AU99" s="342"/>
      <c r="AV99" s="342"/>
      <c r="AW99" s="342"/>
      <c r="AX99" s="342"/>
      <c r="AY99" s="342"/>
      <c r="AZ99" s="342"/>
      <c r="BA99" s="342"/>
      <c r="BB99" s="342"/>
      <c r="BC99" s="342"/>
      <c r="BD99" s="342"/>
      <c r="BE99" s="342"/>
      <c r="BF99" s="342"/>
      <c r="BG99" s="342"/>
      <c r="BH99" s="476"/>
      <c r="BI99" s="38"/>
      <c r="BJ99" s="38"/>
      <c r="BK99" s="38"/>
    </row>
    <row r="100" spans="1:63" ht="15.75" hidden="1" customHeight="1" x14ac:dyDescent="0.25">
      <c r="A100" s="342"/>
      <c r="B100" s="342"/>
      <c r="C100" s="342"/>
      <c r="D100" s="402"/>
      <c r="E100" s="395"/>
      <c r="F100" s="395"/>
      <c r="G100" s="395"/>
      <c r="H100" s="395"/>
      <c r="I100" s="395"/>
      <c r="J100" s="395"/>
      <c r="K100" s="395"/>
      <c r="L100" s="395"/>
      <c r="M100" s="395"/>
      <c r="N100" s="395"/>
      <c r="O100" s="395"/>
      <c r="P100" s="395"/>
      <c r="Q100" s="395"/>
      <c r="R100" s="395"/>
      <c r="S100" s="395"/>
      <c r="T100" s="395"/>
      <c r="U100" s="395"/>
      <c r="V100" s="395"/>
      <c r="W100" s="395"/>
      <c r="X100" s="395"/>
      <c r="Y100" s="395"/>
      <c r="Z100" s="96">
        <v>6</v>
      </c>
      <c r="AA100" s="96"/>
      <c r="AB100" s="96"/>
      <c r="AC100" s="96"/>
      <c r="AD100" s="96"/>
      <c r="AE100" s="96"/>
      <c r="AF100" s="96"/>
      <c r="AG100" s="97"/>
      <c r="AH100" s="98"/>
      <c r="AI100" s="97"/>
      <c r="AJ100" s="98" t="str">
        <f t="shared" si="7"/>
        <v/>
      </c>
      <c r="AK100" s="98"/>
      <c r="AL100" s="99" t="str">
        <f t="shared" si="8"/>
        <v/>
      </c>
      <c r="AM100" s="98"/>
      <c r="AN100" s="99" t="str">
        <f t="shared" si="9"/>
        <v/>
      </c>
      <c r="AO100" s="106" t="str">
        <f t="shared" si="6"/>
        <v/>
      </c>
      <c r="AP100" s="101" t="str">
        <f t="shared" si="34"/>
        <v/>
      </c>
      <c r="AQ100" s="101" t="str">
        <f t="shared" si="35"/>
        <v/>
      </c>
      <c r="AR100" s="98"/>
      <c r="AS100" s="98"/>
      <c r="AT100" s="98"/>
      <c r="AU100" s="395"/>
      <c r="AV100" s="395"/>
      <c r="AW100" s="395"/>
      <c r="AX100" s="395"/>
      <c r="AY100" s="395"/>
      <c r="AZ100" s="395"/>
      <c r="BA100" s="395"/>
      <c r="BB100" s="395"/>
      <c r="BC100" s="395"/>
      <c r="BD100" s="395"/>
      <c r="BE100" s="395"/>
      <c r="BF100" s="395"/>
      <c r="BG100" s="395"/>
      <c r="BH100" s="477"/>
      <c r="BI100" s="38"/>
      <c r="BJ100" s="38"/>
      <c r="BK100" s="38"/>
    </row>
    <row r="101" spans="1:63" ht="15" hidden="1" customHeight="1" x14ac:dyDescent="0.25">
      <c r="A101" s="342"/>
      <c r="B101" s="342"/>
      <c r="C101" s="342"/>
      <c r="D101" s="400"/>
      <c r="E101" s="399"/>
      <c r="F101" s="403"/>
      <c r="G101" s="397"/>
      <c r="H101" s="396"/>
      <c r="I101" s="399" t="str">
        <f>IF(D101="","",IF(D101="RG",'Identificación RG-RF-RLA-FT'!B277,IF(H101="","",(CONCATENATE(H101," ",#REF!," ",G101," ",#REF!," ",M101," ",#REF!," ",L101)))))</f>
        <v/>
      </c>
      <c r="J101" s="396"/>
      <c r="K101" s="396" t="str">
        <f>CONCATENATE(" *",'Identificación RG-RF-RLA-FT'!C272," *",'Identificación RG-RF-RLA-FT'!E272," *",'Identificación RG-RF-RLA-FT'!G272)</f>
        <v xml:space="preserve"> * * *</v>
      </c>
      <c r="L101" s="397"/>
      <c r="M101" s="397"/>
      <c r="N101" s="397"/>
      <c r="O101" s="398"/>
      <c r="P101" s="396"/>
      <c r="Q101" s="394" t="str">
        <f>IF(P101="Muy Alta",100%,IF(P101="Alta",80%,IF(P101="Media",60%,IF(P101="Baja",40%,IF(P101="Muy Baja",20%,"")))))</f>
        <v/>
      </c>
      <c r="R101" s="396"/>
      <c r="S101" s="394" t="str">
        <f>IF(R101="Catastrófico",100%,IF(R101="Mayor",80%,IF(R101="Moderado",60%,IF(R101="Menor",40%,IF(R101="Leve",20%,"")))))</f>
        <v/>
      </c>
      <c r="T101" s="396"/>
      <c r="U101" s="394" t="str">
        <f>IF(T101="Catastrófico",100%,IF(T101="Mayor",80%,IF(T101="Moderado",60%,IF(T101="Menor",40%,IF(T101="Leve",20%,"")))))</f>
        <v/>
      </c>
      <c r="V101" s="396" t="str">
        <f>IF(W101=100%,"Catastrófico",IF(W101=80%,"Mayor",IF(W101=60%,"Moderado",IF(W101=40%,"Menor",IF(W101=20%,"Leve","")))))</f>
        <v/>
      </c>
      <c r="W101" s="394" t="str">
        <f>IF(AND(S101="",U101=""),"",MAX(S101,U101))</f>
        <v/>
      </c>
      <c r="X101" s="394" t="str">
        <f>CONCATENATE(P101,V101)</f>
        <v/>
      </c>
      <c r="Y101" s="396" t="str">
        <f>IF(X101="Muy AltaLeve","Alto",IF(X101="Muy AltaMenor","Alto",IF(X101="Muy AltaModerado","Alto",IF(X101="Muy AltaMayor","Alto",IF(X101="Muy AltaCatastrófico","Extremo",IF(X101="AltaLeve","Moderado",IF(X101="AltaMenor","Moderado",IF(X101="AltaModerado","Alto",IF(X101="AltaMayor","Alto",IF(X101="AltaCatastrófico","Extremo",IF(X101="MediaLeve","Moderado",IF(X101="MediaMenor","Moderado",IF(X101="MediaModerado","Moderado",IF(X101="MediaMayor","Alto",IF(X101="MediaCatastrófico","Extremo",IF(X101="BajaLeve","Bajo",IF(X101="BajaMenor","Moderado",IF(X101="BajaModerado","Moderado",IF(X101="BajaMayor","Alto",IF(X101="BajaCatastrófico","Extremo",IF(X101="Muy BajaLeve","Bajo",IF(X101="Muy BajaMenor","Bajo",IF(X101="Muy BajaModerado","Moderado",IF(X101="Muy BajaMayor","Alto",IF(X101="Muy BajaCatastrófico","Extremo","")))))))))))))))))))))))))</f>
        <v/>
      </c>
      <c r="Z101" s="63">
        <v>1</v>
      </c>
      <c r="AA101" s="63"/>
      <c r="AB101" s="63"/>
      <c r="AC101" s="63"/>
      <c r="AD101" s="63"/>
      <c r="AE101" s="63"/>
      <c r="AF101" s="63"/>
      <c r="AG101" s="104"/>
      <c r="AH101" s="64"/>
      <c r="AI101" s="104"/>
      <c r="AJ101" s="64" t="str">
        <f t="shared" si="7"/>
        <v/>
      </c>
      <c r="AK101" s="64"/>
      <c r="AL101" s="66" t="str">
        <f t="shared" si="8"/>
        <v/>
      </c>
      <c r="AM101" s="64"/>
      <c r="AN101" s="66" t="str">
        <f t="shared" si="9"/>
        <v/>
      </c>
      <c r="AO101" s="67" t="str">
        <f t="shared" si="6"/>
        <v/>
      </c>
      <c r="AP101" s="68" t="str">
        <f>IFERROR(IF(AJ101="Probabilidad",(Q101-(+Q101*AO101)),IF(AJ101="Impacto",Q101,"")),"")</f>
        <v/>
      </c>
      <c r="AQ101" s="68" t="str">
        <f>IFERROR(IF(AJ101="Impacto",(W101-(+W101*AO101)),IF(AJ101="Probabilidad",W101,"")),"")</f>
        <v/>
      </c>
      <c r="AR101" s="64"/>
      <c r="AS101" s="64"/>
      <c r="AT101" s="64"/>
      <c r="AU101" s="452" t="str">
        <f>Q101</f>
        <v/>
      </c>
      <c r="AV101" s="452" t="str">
        <f>IF(AP101="","",MIN(AP101:AP106))</f>
        <v/>
      </c>
      <c r="AW101" s="396" t="str">
        <f>IFERROR(IF(AV101="","",IF(AV101&lt;=0.2,"Muy Baja",IF(AV101&lt;=0.4,"Baja",IF(AV101&lt;=0.6,"Media",IF(AV101&lt;=0.8,"Alta","Muy Alta"))))),"")</f>
        <v/>
      </c>
      <c r="AX101" s="452" t="str">
        <f>W101</f>
        <v/>
      </c>
      <c r="AY101" s="452" t="str">
        <f>IF(AQ101="","",MIN(AQ101:AQ106))</f>
        <v/>
      </c>
      <c r="AZ101" s="396" t="str">
        <f>IFERROR(IF(AY101="","",IF(AY101&lt;=0.2,"Leve",IF(AY101&lt;=0.4,"Menor",IF(AY101&lt;=0.6,"Moderado",IF(AY101&lt;=0.8,"Mayor","Catastrófico"))))),"")</f>
        <v/>
      </c>
      <c r="BA101" s="396" t="str">
        <f>Y101</f>
        <v/>
      </c>
      <c r="BB101" s="396" t="str">
        <f>IFERROR(IF(OR(AND(AW101="Muy Baja",AZ101="Leve"),AND(AW101="Muy Baja",AZ101="Menor"),AND(AW101="Baja",AZ101="Leve")),"Bajo",IF(OR(AND(AW101="Muy baja",AZ101="Moderado"),AND(AW101="Baja",AZ101="Menor"),AND(AW101="Baja",AZ101="Moderado"),AND(AW101="Media",AZ101="Leve"),AND(AW101="Media",AZ101="Menor"),AND(AW101="Media",AZ101="Moderado"),AND(AW101="Alta",AZ101="Leve"),AND(AW101="Alta",AZ101="Menor")),"Moderado",IF(OR(AND(AW101="Muy Baja",AZ101="Mayor"),AND(AW101="Baja",AZ101="Mayor"),AND(AW101="Media",AZ101="Mayor"),AND(AW101="Alta",AZ101="Moderado"),AND(AW101="Alta",AZ101="Mayor"),AND(AW101="Muy Alta",AZ101="Leve"),AND(AW101="Muy Alta",AZ101="Menor"),AND(AW101="Muy Alta",AZ101="Moderado"),AND(AW101="Muy Alta",AZ101="Mayor")),"Alto",IF(OR(AND(AW101="Muy Baja",AZ101="Catastrófico"),AND(AW101="Baja",AZ101="Catastrófico"),AND(AW101="Media",AZ101="Catastrófico"),AND(AW101="Alta",AZ101="Catastrófico"),AND(AW101="Muy Alta",AZ101="Catastrófico")),"Extremo","")))),"")</f>
        <v/>
      </c>
      <c r="BC101" s="396"/>
      <c r="BD101" s="397"/>
      <c r="BE101" s="397"/>
      <c r="BF101" s="468"/>
      <c r="BG101" s="468"/>
      <c r="BH101" s="475"/>
      <c r="BI101" s="38"/>
      <c r="BJ101" s="38"/>
      <c r="BK101" s="38"/>
    </row>
    <row r="102" spans="1:63" ht="15" hidden="1" customHeight="1" x14ac:dyDescent="0.25">
      <c r="A102" s="342"/>
      <c r="B102" s="342"/>
      <c r="C102" s="342"/>
      <c r="D102" s="401"/>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71">
        <v>2</v>
      </c>
      <c r="AA102" s="71"/>
      <c r="AB102" s="71"/>
      <c r="AC102" s="71"/>
      <c r="AD102" s="71"/>
      <c r="AE102" s="71"/>
      <c r="AF102" s="71"/>
      <c r="AG102" s="78"/>
      <c r="AH102" s="73"/>
      <c r="AI102" s="78"/>
      <c r="AJ102" s="73" t="str">
        <f t="shared" si="7"/>
        <v/>
      </c>
      <c r="AK102" s="73"/>
      <c r="AL102" s="74" t="str">
        <f t="shared" si="8"/>
        <v/>
      </c>
      <c r="AM102" s="73"/>
      <c r="AN102" s="74" t="str">
        <f t="shared" si="9"/>
        <v/>
      </c>
      <c r="AO102" s="75" t="str">
        <f t="shared" si="6"/>
        <v/>
      </c>
      <c r="AP102" s="76" t="str">
        <f>IFERROR(IF(AND(AJ101="Probabilidad",AJ102="Probabilidad"),(AP101-(+AP101*AO102)),IF(AJ102="Probabilidad",(Q101-(+Q101*AO102)),IF(AJ102="Impacto",AP101,""))),"")</f>
        <v/>
      </c>
      <c r="AQ102" s="76" t="str">
        <f>IFERROR(IF(AND(AJ101="Impacto",AJ102="Impacto"),(AQ101-(+AQ101*AO102)),IF(AJ102="Impacto",(W101-(W101*AO102)),IF(AJ102="Probabilidad",AQ101,""))),"")</f>
        <v/>
      </c>
      <c r="AR102" s="73"/>
      <c r="AS102" s="73"/>
      <c r="AT102" s="73"/>
      <c r="AU102" s="342"/>
      <c r="AV102" s="342"/>
      <c r="AW102" s="342"/>
      <c r="AX102" s="342"/>
      <c r="AY102" s="342"/>
      <c r="AZ102" s="342"/>
      <c r="BA102" s="342"/>
      <c r="BB102" s="342"/>
      <c r="BC102" s="342"/>
      <c r="BD102" s="342"/>
      <c r="BE102" s="342"/>
      <c r="BF102" s="342"/>
      <c r="BG102" s="342"/>
      <c r="BH102" s="476"/>
      <c r="BI102" s="38"/>
      <c r="BJ102" s="38"/>
      <c r="BK102" s="38"/>
    </row>
    <row r="103" spans="1:63" ht="15" hidden="1" customHeight="1" x14ac:dyDescent="0.25">
      <c r="A103" s="342"/>
      <c r="B103" s="342"/>
      <c r="C103" s="342"/>
      <c r="D103" s="401"/>
      <c r="E103" s="342"/>
      <c r="F103" s="342"/>
      <c r="G103" s="342"/>
      <c r="H103" s="342"/>
      <c r="I103" s="342"/>
      <c r="J103" s="342"/>
      <c r="K103" s="342"/>
      <c r="L103" s="342"/>
      <c r="M103" s="342"/>
      <c r="N103" s="342"/>
      <c r="O103" s="342"/>
      <c r="P103" s="342"/>
      <c r="Q103" s="342"/>
      <c r="R103" s="342"/>
      <c r="S103" s="342"/>
      <c r="T103" s="342"/>
      <c r="U103" s="342"/>
      <c r="V103" s="342"/>
      <c r="W103" s="342"/>
      <c r="X103" s="342"/>
      <c r="Y103" s="342"/>
      <c r="Z103" s="71">
        <v>3</v>
      </c>
      <c r="AA103" s="71"/>
      <c r="AB103" s="71"/>
      <c r="AC103" s="71"/>
      <c r="AD103" s="71"/>
      <c r="AE103" s="71"/>
      <c r="AF103" s="71"/>
      <c r="AG103" s="78"/>
      <c r="AH103" s="73"/>
      <c r="AI103" s="78"/>
      <c r="AJ103" s="73" t="str">
        <f t="shared" si="7"/>
        <v/>
      </c>
      <c r="AK103" s="73"/>
      <c r="AL103" s="74" t="str">
        <f t="shared" si="8"/>
        <v/>
      </c>
      <c r="AM103" s="73"/>
      <c r="AN103" s="74" t="str">
        <f t="shared" si="9"/>
        <v/>
      </c>
      <c r="AO103" s="75" t="str">
        <f t="shared" si="6"/>
        <v/>
      </c>
      <c r="AP103" s="76" t="str">
        <f t="shared" ref="AP103:AP106" si="36">IFERROR(IF(AND(AJ102="Probabilidad",AJ103="Probabilidad"),(AP102-(+AP102*AO103)),IF(AND(AJ102="Impacto",AJ103="Probabilidad"),(AP101-(+AP101*AO103)),IF(AJ103="Impacto",AP102,""))),"")</f>
        <v/>
      </c>
      <c r="AQ103" s="76" t="str">
        <f t="shared" ref="AQ103:AQ106" si="37">IFERROR(IF(AND(AJ102="Impacto",AJ103="Impacto"),(AQ102-(+AQ102*AO103)),IF(AND(AJ102="Probabilidad",AJ103="Impacto"),(AQ101-(+AQ101*AO103)),IF(AJ103="Probabilidad",AQ102,""))),"")</f>
        <v/>
      </c>
      <c r="AR103" s="73"/>
      <c r="AS103" s="73"/>
      <c r="AT103" s="73"/>
      <c r="AU103" s="342"/>
      <c r="AV103" s="342"/>
      <c r="AW103" s="342"/>
      <c r="AX103" s="342"/>
      <c r="AY103" s="342"/>
      <c r="AZ103" s="342"/>
      <c r="BA103" s="342"/>
      <c r="BB103" s="342"/>
      <c r="BC103" s="342"/>
      <c r="BD103" s="342"/>
      <c r="BE103" s="342"/>
      <c r="BF103" s="342"/>
      <c r="BG103" s="342"/>
      <c r="BH103" s="476"/>
      <c r="BI103" s="38"/>
      <c r="BJ103" s="38"/>
      <c r="BK103" s="38"/>
    </row>
    <row r="104" spans="1:63" ht="15" hidden="1" customHeight="1" x14ac:dyDescent="0.25">
      <c r="A104" s="342"/>
      <c r="B104" s="342"/>
      <c r="C104" s="342"/>
      <c r="D104" s="401"/>
      <c r="E104" s="342"/>
      <c r="F104" s="342"/>
      <c r="G104" s="342"/>
      <c r="H104" s="342"/>
      <c r="I104" s="342"/>
      <c r="J104" s="342"/>
      <c r="K104" s="342"/>
      <c r="L104" s="342"/>
      <c r="M104" s="342"/>
      <c r="N104" s="342"/>
      <c r="O104" s="342"/>
      <c r="P104" s="342"/>
      <c r="Q104" s="342"/>
      <c r="R104" s="342"/>
      <c r="S104" s="342"/>
      <c r="T104" s="342"/>
      <c r="U104" s="342"/>
      <c r="V104" s="342"/>
      <c r="W104" s="342"/>
      <c r="X104" s="342"/>
      <c r="Y104" s="342"/>
      <c r="Z104" s="71">
        <v>4</v>
      </c>
      <c r="AA104" s="71"/>
      <c r="AB104" s="71"/>
      <c r="AC104" s="71"/>
      <c r="AD104" s="71"/>
      <c r="AE104" s="71"/>
      <c r="AF104" s="71"/>
      <c r="AG104" s="78"/>
      <c r="AH104" s="73"/>
      <c r="AI104" s="78"/>
      <c r="AJ104" s="73" t="str">
        <f t="shared" si="7"/>
        <v/>
      </c>
      <c r="AK104" s="73"/>
      <c r="AL104" s="74" t="str">
        <f t="shared" si="8"/>
        <v/>
      </c>
      <c r="AM104" s="73"/>
      <c r="AN104" s="74" t="str">
        <f t="shared" si="9"/>
        <v/>
      </c>
      <c r="AO104" s="75" t="str">
        <f t="shared" si="6"/>
        <v/>
      </c>
      <c r="AP104" s="76" t="str">
        <f t="shared" si="36"/>
        <v/>
      </c>
      <c r="AQ104" s="76" t="str">
        <f t="shared" si="37"/>
        <v/>
      </c>
      <c r="AR104" s="73"/>
      <c r="AS104" s="73"/>
      <c r="AT104" s="73"/>
      <c r="AU104" s="342"/>
      <c r="AV104" s="342"/>
      <c r="AW104" s="342"/>
      <c r="AX104" s="342"/>
      <c r="AY104" s="342"/>
      <c r="AZ104" s="342"/>
      <c r="BA104" s="342"/>
      <c r="BB104" s="342"/>
      <c r="BC104" s="342"/>
      <c r="BD104" s="342"/>
      <c r="BE104" s="342"/>
      <c r="BF104" s="342"/>
      <c r="BG104" s="342"/>
      <c r="BH104" s="476"/>
      <c r="BI104" s="38"/>
      <c r="BJ104" s="38"/>
      <c r="BK104" s="38"/>
    </row>
    <row r="105" spans="1:63" ht="15" hidden="1" customHeight="1" x14ac:dyDescent="0.25">
      <c r="A105" s="342"/>
      <c r="B105" s="342"/>
      <c r="C105" s="342"/>
      <c r="D105" s="401"/>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71">
        <v>5</v>
      </c>
      <c r="AA105" s="71"/>
      <c r="AB105" s="71"/>
      <c r="AC105" s="71"/>
      <c r="AD105" s="71"/>
      <c r="AE105" s="71"/>
      <c r="AF105" s="71"/>
      <c r="AG105" s="78"/>
      <c r="AH105" s="73"/>
      <c r="AI105" s="78"/>
      <c r="AJ105" s="73" t="str">
        <f t="shared" si="7"/>
        <v/>
      </c>
      <c r="AK105" s="73"/>
      <c r="AL105" s="74" t="str">
        <f t="shared" si="8"/>
        <v/>
      </c>
      <c r="AM105" s="73"/>
      <c r="AN105" s="74" t="str">
        <f t="shared" si="9"/>
        <v/>
      </c>
      <c r="AO105" s="75" t="str">
        <f t="shared" si="6"/>
        <v/>
      </c>
      <c r="AP105" s="76" t="str">
        <f t="shared" si="36"/>
        <v/>
      </c>
      <c r="AQ105" s="76" t="str">
        <f t="shared" si="37"/>
        <v/>
      </c>
      <c r="AR105" s="73"/>
      <c r="AS105" s="73"/>
      <c r="AT105" s="73"/>
      <c r="AU105" s="342"/>
      <c r="AV105" s="342"/>
      <c r="AW105" s="342"/>
      <c r="AX105" s="342"/>
      <c r="AY105" s="342"/>
      <c r="AZ105" s="342"/>
      <c r="BA105" s="342"/>
      <c r="BB105" s="342"/>
      <c r="BC105" s="342"/>
      <c r="BD105" s="342"/>
      <c r="BE105" s="342"/>
      <c r="BF105" s="342"/>
      <c r="BG105" s="342"/>
      <c r="BH105" s="476"/>
      <c r="BI105" s="38"/>
      <c r="BJ105" s="38"/>
      <c r="BK105" s="38"/>
    </row>
    <row r="106" spans="1:63" ht="15.75" hidden="1" customHeight="1" x14ac:dyDescent="0.25">
      <c r="A106" s="342"/>
      <c r="B106" s="342"/>
      <c r="C106" s="342"/>
      <c r="D106" s="402"/>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96">
        <v>6</v>
      </c>
      <c r="AA106" s="96"/>
      <c r="AB106" s="96"/>
      <c r="AC106" s="96"/>
      <c r="AD106" s="96"/>
      <c r="AE106" s="96"/>
      <c r="AF106" s="96"/>
      <c r="AG106" s="97"/>
      <c r="AH106" s="98"/>
      <c r="AI106" s="97"/>
      <c r="AJ106" s="98" t="str">
        <f t="shared" si="7"/>
        <v/>
      </c>
      <c r="AK106" s="98"/>
      <c r="AL106" s="99" t="str">
        <f t="shared" si="8"/>
        <v/>
      </c>
      <c r="AM106" s="98"/>
      <c r="AN106" s="99" t="str">
        <f t="shared" si="9"/>
        <v/>
      </c>
      <c r="AO106" s="106" t="str">
        <f t="shared" si="6"/>
        <v/>
      </c>
      <c r="AP106" s="101" t="str">
        <f t="shared" si="36"/>
        <v/>
      </c>
      <c r="AQ106" s="101" t="str">
        <f t="shared" si="37"/>
        <v/>
      </c>
      <c r="AR106" s="98"/>
      <c r="AS106" s="98"/>
      <c r="AT106" s="98"/>
      <c r="AU106" s="395"/>
      <c r="AV106" s="395"/>
      <c r="AW106" s="395"/>
      <c r="AX106" s="395"/>
      <c r="AY106" s="395"/>
      <c r="AZ106" s="395"/>
      <c r="BA106" s="395"/>
      <c r="BB106" s="395"/>
      <c r="BC106" s="395"/>
      <c r="BD106" s="395"/>
      <c r="BE106" s="395"/>
      <c r="BF106" s="395"/>
      <c r="BG106" s="395"/>
      <c r="BH106" s="477"/>
      <c r="BI106" s="38"/>
      <c r="BJ106" s="38"/>
      <c r="BK106" s="38"/>
    </row>
    <row r="107" spans="1:63" ht="15" hidden="1" customHeight="1" x14ac:dyDescent="0.25">
      <c r="A107" s="342"/>
      <c r="B107" s="342"/>
      <c r="C107" s="342"/>
      <c r="D107" s="400"/>
      <c r="E107" s="399"/>
      <c r="F107" s="403"/>
      <c r="G107" s="397"/>
      <c r="H107" s="396"/>
      <c r="I107" s="399" t="str">
        <f>IF(D107="","",IF(D107="RG",'Identificación RG-RF-RLA-FT'!B294,IF(H107="","",(CONCATENATE(H107," ",#REF!," ",G107," ",#REF!," ",M107," ",#REF!," ",L107)))))</f>
        <v/>
      </c>
      <c r="J107" s="396"/>
      <c r="K107" s="396" t="str">
        <f>CONCATENATE(" *",'Identificación RG-RF-RLA-FT'!C289," *",'Identificación RG-RF-RLA-FT'!E289," *",'Identificación RG-RF-RLA-FT'!G289)</f>
        <v xml:space="preserve"> * * *</v>
      </c>
      <c r="L107" s="397"/>
      <c r="M107" s="397"/>
      <c r="N107" s="397"/>
      <c r="O107" s="398"/>
      <c r="P107" s="396"/>
      <c r="Q107" s="394" t="str">
        <f>IF(P107="Muy Alta",100%,IF(P107="Alta",80%,IF(P107="Media",60%,IF(P107="Baja",40%,IF(P107="Muy Baja",20%,"")))))</f>
        <v/>
      </c>
      <c r="R107" s="396"/>
      <c r="S107" s="394" t="str">
        <f>IF(R107="Catastrófico",100%,IF(R107="Mayor",80%,IF(R107="Moderado",60%,IF(R107="Menor",40%,IF(R107="Leve",20%,"")))))</f>
        <v/>
      </c>
      <c r="T107" s="396"/>
      <c r="U107" s="394" t="str">
        <f>IF(T107="Catastrófico",100%,IF(T107="Mayor",80%,IF(T107="Moderado",60%,IF(T107="Menor",40%,IF(T107="Leve",20%,"")))))</f>
        <v/>
      </c>
      <c r="V107" s="396" t="str">
        <f>IF(W107=100%,"Catastrófico",IF(W107=80%,"Mayor",IF(W107=60%,"Moderado",IF(W107=40%,"Menor",IF(W107=20%,"Leve","")))))</f>
        <v/>
      </c>
      <c r="W107" s="394" t="str">
        <f>IF(AND(S107="",U107=""),"",MAX(S107,U107))</f>
        <v/>
      </c>
      <c r="X107" s="394" t="str">
        <f>CONCATENATE(P107,V107)</f>
        <v/>
      </c>
      <c r="Y107" s="396" t="str">
        <f>IF(X107="Muy AltaLeve","Alto",IF(X107="Muy AltaMenor","Alto",IF(X107="Muy AltaModerado","Alto",IF(X107="Muy AltaMayor","Alto",IF(X107="Muy AltaCatastrófico","Extremo",IF(X107="AltaLeve","Moderado",IF(X107="AltaMenor","Moderado",IF(X107="AltaModerado","Alto",IF(X107="AltaMayor","Alto",IF(X107="AltaCatastrófico","Extremo",IF(X107="MediaLeve","Moderado",IF(X107="MediaMenor","Moderado",IF(X107="MediaModerado","Moderado",IF(X107="MediaMayor","Alto",IF(X107="MediaCatastrófico","Extremo",IF(X107="BajaLeve","Bajo",IF(X107="BajaMenor","Moderado",IF(X107="BajaModerado","Moderado",IF(X107="BajaMayor","Alto",IF(X107="BajaCatastrófico","Extremo",IF(X107="Muy BajaLeve","Bajo",IF(X107="Muy BajaMenor","Bajo",IF(X107="Muy BajaModerado","Moderado",IF(X107="Muy BajaMayor","Alto",IF(X107="Muy BajaCatastrófico","Extremo","")))))))))))))))))))))))))</f>
        <v/>
      </c>
      <c r="Z107" s="63">
        <v>1</v>
      </c>
      <c r="AA107" s="63"/>
      <c r="AB107" s="63"/>
      <c r="AC107" s="63"/>
      <c r="AD107" s="63"/>
      <c r="AE107" s="63"/>
      <c r="AF107" s="63"/>
      <c r="AG107" s="104"/>
      <c r="AH107" s="64"/>
      <c r="AI107" s="104"/>
      <c r="AJ107" s="64" t="str">
        <f t="shared" si="7"/>
        <v/>
      </c>
      <c r="AK107" s="64"/>
      <c r="AL107" s="66" t="str">
        <f t="shared" si="8"/>
        <v/>
      </c>
      <c r="AM107" s="64"/>
      <c r="AN107" s="66" t="str">
        <f t="shared" si="9"/>
        <v/>
      </c>
      <c r="AO107" s="67" t="str">
        <f t="shared" si="6"/>
        <v/>
      </c>
      <c r="AP107" s="68" t="str">
        <f>IFERROR(IF(AJ107="Probabilidad",(Q107-(+Q107*AO107)),IF(AJ107="Impacto",Q107,"")),"")</f>
        <v/>
      </c>
      <c r="AQ107" s="68" t="str">
        <f>IFERROR(IF(AJ107="Impacto",(W107-(+W107*AO107)),IF(AJ107="Probabilidad",W107,"")),"")</f>
        <v/>
      </c>
      <c r="AR107" s="64"/>
      <c r="AS107" s="64"/>
      <c r="AT107" s="64"/>
      <c r="AU107" s="452" t="str">
        <f>Q107</f>
        <v/>
      </c>
      <c r="AV107" s="452" t="str">
        <f>IF(AP107="","",MIN(AP107:AP112))</f>
        <v/>
      </c>
      <c r="AW107" s="396" t="str">
        <f>IFERROR(IF(AV107="","",IF(AV107&lt;=0.2,"Muy Baja",IF(AV107&lt;=0.4,"Baja",IF(AV107&lt;=0.6,"Media",IF(AV107&lt;=0.8,"Alta","Muy Alta"))))),"")</f>
        <v/>
      </c>
      <c r="AX107" s="452" t="str">
        <f>W107</f>
        <v/>
      </c>
      <c r="AY107" s="452" t="str">
        <f>IF(AQ107="","",MIN(AQ107:AQ112))</f>
        <v/>
      </c>
      <c r="AZ107" s="396" t="str">
        <f>IFERROR(IF(AY107="","",IF(AY107&lt;=0.2,"Leve",IF(AY107&lt;=0.4,"Menor",IF(AY107&lt;=0.6,"Moderado",IF(AY107&lt;=0.8,"Mayor","Catastrófico"))))),"")</f>
        <v/>
      </c>
      <c r="BA107" s="396" t="str">
        <f>Y107</f>
        <v/>
      </c>
      <c r="BB107" s="396" t="str">
        <f>IFERROR(IF(OR(AND(AW107="Muy Baja",AZ107="Leve"),AND(AW107="Muy Baja",AZ107="Menor"),AND(AW107="Baja",AZ107="Leve")),"Bajo",IF(OR(AND(AW107="Muy baja",AZ107="Moderado"),AND(AW107="Baja",AZ107="Menor"),AND(AW107="Baja",AZ107="Moderado"),AND(AW107="Media",AZ107="Leve"),AND(AW107="Media",AZ107="Menor"),AND(AW107="Media",AZ107="Moderado"),AND(AW107="Alta",AZ107="Leve"),AND(AW107="Alta",AZ107="Menor")),"Moderado",IF(OR(AND(AW107="Muy Baja",AZ107="Mayor"),AND(AW107="Baja",AZ107="Mayor"),AND(AW107="Media",AZ107="Mayor"),AND(AW107="Alta",AZ107="Moderado"),AND(AW107="Alta",AZ107="Mayor"),AND(AW107="Muy Alta",AZ107="Leve"),AND(AW107="Muy Alta",AZ107="Menor"),AND(AW107="Muy Alta",AZ107="Moderado"),AND(AW107="Muy Alta",AZ107="Mayor")),"Alto",IF(OR(AND(AW107="Muy Baja",AZ107="Catastrófico"),AND(AW107="Baja",AZ107="Catastrófico"),AND(AW107="Media",AZ107="Catastrófico"),AND(AW107="Alta",AZ107="Catastrófico"),AND(AW107="Muy Alta",AZ107="Catastrófico")),"Extremo","")))),"")</f>
        <v/>
      </c>
      <c r="BC107" s="396"/>
      <c r="BD107" s="397"/>
      <c r="BE107" s="397"/>
      <c r="BF107" s="468"/>
      <c r="BG107" s="468"/>
      <c r="BH107" s="475"/>
      <c r="BI107" s="38"/>
      <c r="BJ107" s="38"/>
      <c r="BK107" s="38"/>
    </row>
    <row r="108" spans="1:63" ht="15" hidden="1" customHeight="1" x14ac:dyDescent="0.25">
      <c r="A108" s="342"/>
      <c r="B108" s="342"/>
      <c r="C108" s="342"/>
      <c r="D108" s="401"/>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71">
        <v>2</v>
      </c>
      <c r="AA108" s="71"/>
      <c r="AB108" s="71"/>
      <c r="AC108" s="71"/>
      <c r="AD108" s="71"/>
      <c r="AE108" s="71"/>
      <c r="AF108" s="71"/>
      <c r="AG108" s="78"/>
      <c r="AH108" s="73"/>
      <c r="AI108" s="78"/>
      <c r="AJ108" s="73" t="str">
        <f t="shared" si="7"/>
        <v/>
      </c>
      <c r="AK108" s="73"/>
      <c r="AL108" s="74" t="str">
        <f t="shared" si="8"/>
        <v/>
      </c>
      <c r="AM108" s="73"/>
      <c r="AN108" s="74" t="str">
        <f t="shared" si="9"/>
        <v/>
      </c>
      <c r="AO108" s="75" t="str">
        <f t="shared" si="6"/>
        <v/>
      </c>
      <c r="AP108" s="76" t="str">
        <f>IFERROR(IF(AND(AJ107="Probabilidad",AJ108="Probabilidad"),(AP107-(+AP107*AO108)),IF(AJ108="Probabilidad",(Q107-(+Q107*AO108)),IF(AJ108="Impacto",AP107,""))),"")</f>
        <v/>
      </c>
      <c r="AQ108" s="76" t="str">
        <f>IFERROR(IF(AND(AJ107="Impacto",AJ108="Impacto"),(AQ107-(+AQ107*AO108)),IF(AJ108="Impacto",(W107-(W107*AO108)),IF(AJ108="Probabilidad",AQ107,""))),"")</f>
        <v/>
      </c>
      <c r="AR108" s="73"/>
      <c r="AS108" s="73"/>
      <c r="AT108" s="73"/>
      <c r="AU108" s="342"/>
      <c r="AV108" s="342"/>
      <c r="AW108" s="342"/>
      <c r="AX108" s="342"/>
      <c r="AY108" s="342"/>
      <c r="AZ108" s="342"/>
      <c r="BA108" s="342"/>
      <c r="BB108" s="342"/>
      <c r="BC108" s="342"/>
      <c r="BD108" s="342"/>
      <c r="BE108" s="342"/>
      <c r="BF108" s="342"/>
      <c r="BG108" s="342"/>
      <c r="BH108" s="476"/>
      <c r="BI108" s="38"/>
      <c r="BJ108" s="38"/>
      <c r="BK108" s="38"/>
    </row>
    <row r="109" spans="1:63" ht="15" hidden="1" customHeight="1" x14ac:dyDescent="0.25">
      <c r="A109" s="342"/>
      <c r="B109" s="342"/>
      <c r="C109" s="342"/>
      <c r="D109" s="401"/>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71">
        <v>3</v>
      </c>
      <c r="AA109" s="71"/>
      <c r="AB109" s="71"/>
      <c r="AC109" s="71"/>
      <c r="AD109" s="71"/>
      <c r="AE109" s="71"/>
      <c r="AF109" s="71"/>
      <c r="AG109" s="78"/>
      <c r="AH109" s="73"/>
      <c r="AI109" s="78"/>
      <c r="AJ109" s="73" t="str">
        <f t="shared" si="7"/>
        <v/>
      </c>
      <c r="AK109" s="73"/>
      <c r="AL109" s="74" t="str">
        <f t="shared" si="8"/>
        <v/>
      </c>
      <c r="AM109" s="73"/>
      <c r="AN109" s="74" t="str">
        <f t="shared" si="9"/>
        <v/>
      </c>
      <c r="AO109" s="75" t="str">
        <f t="shared" si="6"/>
        <v/>
      </c>
      <c r="AP109" s="76" t="str">
        <f t="shared" ref="AP109:AP112" si="38">IFERROR(IF(AND(AJ108="Probabilidad",AJ109="Probabilidad"),(AP108-(+AP108*AO109)),IF(AND(AJ108="Impacto",AJ109="Probabilidad"),(AP107-(+AP107*AO109)),IF(AJ109="Impacto",AP108,""))),"")</f>
        <v/>
      </c>
      <c r="AQ109" s="76" t="str">
        <f t="shared" ref="AQ109:AQ112" si="39">IFERROR(IF(AND(AJ108="Impacto",AJ109="Impacto"),(AQ108-(+AQ108*AO109)),IF(AND(AJ108="Probabilidad",AJ109="Impacto"),(AQ107-(+AQ107*AO109)),IF(AJ109="Probabilidad",AQ108,""))),"")</f>
        <v/>
      </c>
      <c r="AR109" s="73"/>
      <c r="AS109" s="73"/>
      <c r="AT109" s="73"/>
      <c r="AU109" s="342"/>
      <c r="AV109" s="342"/>
      <c r="AW109" s="342"/>
      <c r="AX109" s="342"/>
      <c r="AY109" s="342"/>
      <c r="AZ109" s="342"/>
      <c r="BA109" s="342"/>
      <c r="BB109" s="342"/>
      <c r="BC109" s="342"/>
      <c r="BD109" s="342"/>
      <c r="BE109" s="342"/>
      <c r="BF109" s="342"/>
      <c r="BG109" s="342"/>
      <c r="BH109" s="476"/>
      <c r="BI109" s="38"/>
      <c r="BJ109" s="38"/>
      <c r="BK109" s="38"/>
    </row>
    <row r="110" spans="1:63" ht="15" hidden="1" customHeight="1" x14ac:dyDescent="0.25">
      <c r="A110" s="342"/>
      <c r="B110" s="342"/>
      <c r="C110" s="342"/>
      <c r="D110" s="401"/>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71">
        <v>4</v>
      </c>
      <c r="AA110" s="71"/>
      <c r="AB110" s="71"/>
      <c r="AC110" s="71"/>
      <c r="AD110" s="71"/>
      <c r="AE110" s="71"/>
      <c r="AF110" s="71"/>
      <c r="AG110" s="78"/>
      <c r="AH110" s="73"/>
      <c r="AI110" s="78"/>
      <c r="AJ110" s="73" t="str">
        <f t="shared" si="7"/>
        <v/>
      </c>
      <c r="AK110" s="73"/>
      <c r="AL110" s="74" t="str">
        <f t="shared" si="8"/>
        <v/>
      </c>
      <c r="AM110" s="73"/>
      <c r="AN110" s="74" t="str">
        <f t="shared" si="9"/>
        <v/>
      </c>
      <c r="AO110" s="75" t="str">
        <f t="shared" si="6"/>
        <v/>
      </c>
      <c r="AP110" s="76" t="str">
        <f t="shared" si="38"/>
        <v/>
      </c>
      <c r="AQ110" s="76" t="str">
        <f t="shared" si="39"/>
        <v/>
      </c>
      <c r="AR110" s="73"/>
      <c r="AS110" s="73"/>
      <c r="AT110" s="73"/>
      <c r="AU110" s="342"/>
      <c r="AV110" s="342"/>
      <c r="AW110" s="342"/>
      <c r="AX110" s="342"/>
      <c r="AY110" s="342"/>
      <c r="AZ110" s="342"/>
      <c r="BA110" s="342"/>
      <c r="BB110" s="342"/>
      <c r="BC110" s="342"/>
      <c r="BD110" s="342"/>
      <c r="BE110" s="342"/>
      <c r="BF110" s="342"/>
      <c r="BG110" s="342"/>
      <c r="BH110" s="476"/>
      <c r="BI110" s="38"/>
      <c r="BJ110" s="38"/>
      <c r="BK110" s="38"/>
    </row>
    <row r="111" spans="1:63" ht="15" hidden="1" customHeight="1" x14ac:dyDescent="0.25">
      <c r="A111" s="342"/>
      <c r="B111" s="342"/>
      <c r="C111" s="342"/>
      <c r="D111" s="401"/>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71">
        <v>5</v>
      </c>
      <c r="AA111" s="71"/>
      <c r="AB111" s="71"/>
      <c r="AC111" s="71"/>
      <c r="AD111" s="71"/>
      <c r="AE111" s="71"/>
      <c r="AF111" s="71"/>
      <c r="AG111" s="78"/>
      <c r="AH111" s="73"/>
      <c r="AI111" s="78"/>
      <c r="AJ111" s="73" t="str">
        <f t="shared" si="7"/>
        <v/>
      </c>
      <c r="AK111" s="73"/>
      <c r="AL111" s="74" t="str">
        <f t="shared" si="8"/>
        <v/>
      </c>
      <c r="AM111" s="73"/>
      <c r="AN111" s="74" t="str">
        <f t="shared" si="9"/>
        <v/>
      </c>
      <c r="AO111" s="75" t="str">
        <f t="shared" si="6"/>
        <v/>
      </c>
      <c r="AP111" s="76" t="str">
        <f t="shared" si="38"/>
        <v/>
      </c>
      <c r="AQ111" s="76" t="str">
        <f t="shared" si="39"/>
        <v/>
      </c>
      <c r="AR111" s="73"/>
      <c r="AS111" s="73"/>
      <c r="AT111" s="73"/>
      <c r="AU111" s="342"/>
      <c r="AV111" s="342"/>
      <c r="AW111" s="342"/>
      <c r="AX111" s="342"/>
      <c r="AY111" s="342"/>
      <c r="AZ111" s="342"/>
      <c r="BA111" s="342"/>
      <c r="BB111" s="342"/>
      <c r="BC111" s="342"/>
      <c r="BD111" s="342"/>
      <c r="BE111" s="342"/>
      <c r="BF111" s="342"/>
      <c r="BG111" s="342"/>
      <c r="BH111" s="476"/>
      <c r="BI111" s="38"/>
      <c r="BJ111" s="38"/>
      <c r="BK111" s="38"/>
    </row>
    <row r="112" spans="1:63" ht="15.75" hidden="1" customHeight="1" x14ac:dyDescent="0.25">
      <c r="A112" s="342"/>
      <c r="B112" s="342"/>
      <c r="C112" s="342"/>
      <c r="D112" s="402"/>
      <c r="E112" s="395"/>
      <c r="F112" s="395"/>
      <c r="G112" s="395"/>
      <c r="H112" s="395"/>
      <c r="I112" s="395"/>
      <c r="J112" s="395"/>
      <c r="K112" s="395"/>
      <c r="L112" s="395"/>
      <c r="M112" s="395"/>
      <c r="N112" s="395"/>
      <c r="O112" s="395"/>
      <c r="P112" s="395"/>
      <c r="Q112" s="395"/>
      <c r="R112" s="395"/>
      <c r="S112" s="395"/>
      <c r="T112" s="395"/>
      <c r="U112" s="395"/>
      <c r="V112" s="395"/>
      <c r="W112" s="395"/>
      <c r="X112" s="395"/>
      <c r="Y112" s="395"/>
      <c r="Z112" s="96">
        <v>6</v>
      </c>
      <c r="AA112" s="96"/>
      <c r="AB112" s="96"/>
      <c r="AC112" s="96"/>
      <c r="AD112" s="96"/>
      <c r="AE112" s="96"/>
      <c r="AF112" s="96"/>
      <c r="AG112" s="97"/>
      <c r="AH112" s="98"/>
      <c r="AI112" s="97"/>
      <c r="AJ112" s="98" t="str">
        <f t="shared" si="7"/>
        <v/>
      </c>
      <c r="AK112" s="98"/>
      <c r="AL112" s="99" t="str">
        <f t="shared" si="8"/>
        <v/>
      </c>
      <c r="AM112" s="98"/>
      <c r="AN112" s="99" t="str">
        <f t="shared" si="9"/>
        <v/>
      </c>
      <c r="AO112" s="106" t="str">
        <f t="shared" si="6"/>
        <v/>
      </c>
      <c r="AP112" s="101" t="str">
        <f t="shared" si="38"/>
        <v/>
      </c>
      <c r="AQ112" s="101" t="str">
        <f t="shared" si="39"/>
        <v/>
      </c>
      <c r="AR112" s="98"/>
      <c r="AS112" s="98"/>
      <c r="AT112" s="98"/>
      <c r="AU112" s="395"/>
      <c r="AV112" s="395"/>
      <c r="AW112" s="395"/>
      <c r="AX112" s="395"/>
      <c r="AY112" s="395"/>
      <c r="AZ112" s="395"/>
      <c r="BA112" s="395"/>
      <c r="BB112" s="395"/>
      <c r="BC112" s="395"/>
      <c r="BD112" s="395"/>
      <c r="BE112" s="395"/>
      <c r="BF112" s="395"/>
      <c r="BG112" s="395"/>
      <c r="BH112" s="477"/>
      <c r="BI112" s="38"/>
      <c r="BJ112" s="38"/>
      <c r="BK112" s="38"/>
    </row>
    <row r="113" spans="1:63" ht="15" hidden="1" customHeight="1" x14ac:dyDescent="0.25">
      <c r="A113" s="342"/>
      <c r="B113" s="342"/>
      <c r="C113" s="342"/>
      <c r="D113" s="400"/>
      <c r="E113" s="399"/>
      <c r="F113" s="403"/>
      <c r="G113" s="397"/>
      <c r="H113" s="396"/>
      <c r="I113" s="399" t="str">
        <f>IF(D113="","",IF(D113="RG",'Identificación RG-RF-RLA-FT'!B311,IF(H113="","",(CONCATENATE(H113," ",#REF!," ",G113," ",#REF!," ",M113," ",#REF!," ",L113)))))</f>
        <v/>
      </c>
      <c r="J113" s="396"/>
      <c r="K113" s="396" t="str">
        <f>CONCATENATE(" *",'Identificación RG-RF-RLA-FT'!C306," *",'Identificación RG-RF-RLA-FT'!E306," *",'Identificación RG-RF-RLA-FT'!G306)</f>
        <v xml:space="preserve"> * * *</v>
      </c>
      <c r="L113" s="397"/>
      <c r="M113" s="397"/>
      <c r="N113" s="397"/>
      <c r="O113" s="398"/>
      <c r="P113" s="396"/>
      <c r="Q113" s="394" t="str">
        <f>IF(P113="Muy Alta",100%,IF(P113="Alta",80%,IF(P113="Media",60%,IF(P113="Baja",40%,IF(P113="Muy Baja",20%,"")))))</f>
        <v/>
      </c>
      <c r="R113" s="396"/>
      <c r="S113" s="394" t="str">
        <f>IF(R113="Catastrófico",100%,IF(R113="Mayor",80%,IF(R113="Moderado",60%,IF(R113="Menor",40%,IF(R113="Leve",20%,"")))))</f>
        <v/>
      </c>
      <c r="T113" s="396"/>
      <c r="U113" s="394" t="str">
        <f>IF(T113="Catastrófico",100%,IF(T113="Mayor",80%,IF(T113="Moderado",60%,IF(T113="Menor",40%,IF(T113="Leve",20%,"")))))</f>
        <v/>
      </c>
      <c r="V113" s="396" t="str">
        <f>IF(W113=100%,"Catastrófico",IF(W113=80%,"Mayor",IF(W113=60%,"Moderado",IF(W113=40%,"Menor",IF(W113=20%,"Leve","")))))</f>
        <v/>
      </c>
      <c r="W113" s="394" t="str">
        <f>IF(AND(S113="",U113=""),"",MAX(S113,U113))</f>
        <v/>
      </c>
      <c r="X113" s="394" t="str">
        <f>CONCATENATE(P113,V113)</f>
        <v/>
      </c>
      <c r="Y113" s="396" t="str">
        <f>IF(X113="Muy AltaLeve","Alto",IF(X113="Muy AltaMenor","Alto",IF(X113="Muy AltaModerado","Alto",IF(X113="Muy AltaMayor","Alto",IF(X113="Muy AltaCatastrófico","Extremo",IF(X113="AltaLeve","Moderado",IF(X113="AltaMenor","Moderado",IF(X113="AltaModerado","Alto",IF(X113="AltaMayor","Alto",IF(X113="AltaCatastrófico","Extremo",IF(X113="MediaLeve","Moderado",IF(X113="MediaMenor","Moderado",IF(X113="MediaModerado","Moderado",IF(X113="MediaMayor","Alto",IF(X113="MediaCatastrófico","Extremo",IF(X113="BajaLeve","Bajo",IF(X113="BajaMenor","Moderado",IF(X113="BajaModerado","Moderado",IF(X113="BajaMayor","Alto",IF(X113="BajaCatastrófico","Extremo",IF(X113="Muy BajaLeve","Bajo",IF(X113="Muy BajaMenor","Bajo",IF(X113="Muy BajaModerado","Moderado",IF(X113="Muy BajaMayor","Alto",IF(X113="Muy BajaCatastrófico","Extremo","")))))))))))))))))))))))))</f>
        <v/>
      </c>
      <c r="Z113" s="63">
        <v>1</v>
      </c>
      <c r="AA113" s="63"/>
      <c r="AB113" s="63"/>
      <c r="AC113" s="63"/>
      <c r="AD113" s="63"/>
      <c r="AE113" s="63"/>
      <c r="AF113" s="63"/>
      <c r="AG113" s="104"/>
      <c r="AH113" s="64"/>
      <c r="AI113" s="104"/>
      <c r="AJ113" s="64" t="str">
        <f t="shared" si="7"/>
        <v/>
      </c>
      <c r="AK113" s="64"/>
      <c r="AL113" s="66" t="str">
        <f t="shared" si="8"/>
        <v/>
      </c>
      <c r="AM113" s="64"/>
      <c r="AN113" s="66" t="str">
        <f t="shared" si="9"/>
        <v/>
      </c>
      <c r="AO113" s="67" t="str">
        <f t="shared" si="6"/>
        <v/>
      </c>
      <c r="AP113" s="68" t="str">
        <f>IFERROR(IF(AJ113="Probabilidad",(Q113-(+Q113*AO113)),IF(AJ113="Impacto",Q113,"")),"")</f>
        <v/>
      </c>
      <c r="AQ113" s="68" t="str">
        <f>IFERROR(IF(AJ113="Impacto",(W113-(+W113*AO113)),IF(AJ113="Probabilidad",W113,"")),"")</f>
        <v/>
      </c>
      <c r="AR113" s="64"/>
      <c r="AS113" s="64"/>
      <c r="AT113" s="64"/>
      <c r="AU113" s="452" t="str">
        <f>Q113</f>
        <v/>
      </c>
      <c r="AV113" s="452" t="str">
        <f>IF(AP113="","",MIN(AP113:AP118))</f>
        <v/>
      </c>
      <c r="AW113" s="396" t="str">
        <f>IFERROR(IF(AV113="","",IF(AV113&lt;=0.2,"Muy Baja",IF(AV113&lt;=0.4,"Baja",IF(AV113&lt;=0.6,"Media",IF(AV113&lt;=0.8,"Alta","Muy Alta"))))),"")</f>
        <v/>
      </c>
      <c r="AX113" s="452" t="str">
        <f>W113</f>
        <v/>
      </c>
      <c r="AY113" s="452" t="str">
        <f>IF(AQ113="","",MIN(AQ113:AQ118))</f>
        <v/>
      </c>
      <c r="AZ113" s="396" t="str">
        <f>IFERROR(IF(AY113="","",IF(AY113&lt;=0.2,"Leve",IF(AY113&lt;=0.4,"Menor",IF(AY113&lt;=0.6,"Moderado",IF(AY113&lt;=0.8,"Mayor","Catastrófico"))))),"")</f>
        <v/>
      </c>
      <c r="BA113" s="396" t="str">
        <f>Y113</f>
        <v/>
      </c>
      <c r="BB113" s="396" t="str">
        <f>IFERROR(IF(OR(AND(AW113="Muy Baja",AZ113="Leve"),AND(AW113="Muy Baja",AZ113="Menor"),AND(AW113="Baja",AZ113="Leve")),"Bajo",IF(OR(AND(AW113="Muy baja",AZ113="Moderado"),AND(AW113="Baja",AZ113="Menor"),AND(AW113="Baja",AZ113="Moderado"),AND(AW113="Media",AZ113="Leve"),AND(AW113="Media",AZ113="Menor"),AND(AW113="Media",AZ113="Moderado"),AND(AW113="Alta",AZ113="Leve"),AND(AW113="Alta",AZ113="Menor")),"Moderado",IF(OR(AND(AW113="Muy Baja",AZ113="Mayor"),AND(AW113="Baja",AZ113="Mayor"),AND(AW113="Media",AZ113="Mayor"),AND(AW113="Alta",AZ113="Moderado"),AND(AW113="Alta",AZ113="Mayor"),AND(AW113="Muy Alta",AZ113="Leve"),AND(AW113="Muy Alta",AZ113="Menor"),AND(AW113="Muy Alta",AZ113="Moderado"),AND(AW113="Muy Alta",AZ113="Mayor")),"Alto",IF(OR(AND(AW113="Muy Baja",AZ113="Catastrófico"),AND(AW113="Baja",AZ113="Catastrófico"),AND(AW113="Media",AZ113="Catastrófico"),AND(AW113="Alta",AZ113="Catastrófico"),AND(AW113="Muy Alta",AZ113="Catastrófico")),"Extremo","")))),"")</f>
        <v/>
      </c>
      <c r="BC113" s="396"/>
      <c r="BD113" s="397"/>
      <c r="BE113" s="397"/>
      <c r="BF113" s="468"/>
      <c r="BG113" s="468"/>
      <c r="BH113" s="475"/>
      <c r="BI113" s="38"/>
      <c r="BJ113" s="38"/>
      <c r="BK113" s="38"/>
    </row>
    <row r="114" spans="1:63" ht="15" hidden="1" customHeight="1" x14ac:dyDescent="0.25">
      <c r="A114" s="342"/>
      <c r="B114" s="342"/>
      <c r="C114" s="342"/>
      <c r="D114" s="401"/>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71">
        <v>2</v>
      </c>
      <c r="AA114" s="71"/>
      <c r="AB114" s="71"/>
      <c r="AC114" s="71"/>
      <c r="AD114" s="71"/>
      <c r="AE114" s="71"/>
      <c r="AF114" s="71"/>
      <c r="AG114" s="78"/>
      <c r="AH114" s="73"/>
      <c r="AI114" s="78"/>
      <c r="AJ114" s="73" t="str">
        <f t="shared" si="7"/>
        <v/>
      </c>
      <c r="AK114" s="73"/>
      <c r="AL114" s="74" t="str">
        <f t="shared" si="8"/>
        <v/>
      </c>
      <c r="AM114" s="73"/>
      <c r="AN114" s="74" t="str">
        <f t="shared" si="9"/>
        <v/>
      </c>
      <c r="AO114" s="75" t="str">
        <f t="shared" si="6"/>
        <v/>
      </c>
      <c r="AP114" s="76" t="str">
        <f>IFERROR(IF(AND(AJ113="Probabilidad",AJ114="Probabilidad"),(AP113-(+AP113*AO114)),IF(AJ114="Probabilidad",(Q113-(+Q113*AO114)),IF(AJ114="Impacto",AP113,""))),"")</f>
        <v/>
      </c>
      <c r="AQ114" s="76" t="str">
        <f>IFERROR(IF(AND(AJ113="Impacto",AJ114="Impacto"),(AQ113-(+AQ113*AO114)),IF(AJ114="Impacto",(W113-(W113*AO114)),IF(AJ114="Probabilidad",AQ113,""))),"")</f>
        <v/>
      </c>
      <c r="AR114" s="73"/>
      <c r="AS114" s="73"/>
      <c r="AT114" s="73"/>
      <c r="AU114" s="342"/>
      <c r="AV114" s="342"/>
      <c r="AW114" s="342"/>
      <c r="AX114" s="342"/>
      <c r="AY114" s="342"/>
      <c r="AZ114" s="342"/>
      <c r="BA114" s="342"/>
      <c r="BB114" s="342"/>
      <c r="BC114" s="342"/>
      <c r="BD114" s="342"/>
      <c r="BE114" s="342"/>
      <c r="BF114" s="342"/>
      <c r="BG114" s="342"/>
      <c r="BH114" s="476"/>
      <c r="BI114" s="38"/>
      <c r="BJ114" s="38"/>
      <c r="BK114" s="38"/>
    </row>
    <row r="115" spans="1:63" ht="15" hidden="1" customHeight="1" x14ac:dyDescent="0.25">
      <c r="A115" s="342"/>
      <c r="B115" s="342"/>
      <c r="C115" s="342"/>
      <c r="D115" s="401"/>
      <c r="E115" s="342"/>
      <c r="F115" s="342"/>
      <c r="G115" s="342"/>
      <c r="H115" s="342"/>
      <c r="I115" s="342"/>
      <c r="J115" s="342"/>
      <c r="K115" s="342"/>
      <c r="L115" s="342"/>
      <c r="M115" s="342"/>
      <c r="N115" s="342"/>
      <c r="O115" s="342"/>
      <c r="P115" s="342"/>
      <c r="Q115" s="342"/>
      <c r="R115" s="342"/>
      <c r="S115" s="342"/>
      <c r="T115" s="342"/>
      <c r="U115" s="342"/>
      <c r="V115" s="342"/>
      <c r="W115" s="342"/>
      <c r="X115" s="342"/>
      <c r="Y115" s="342"/>
      <c r="Z115" s="71">
        <v>3</v>
      </c>
      <c r="AA115" s="71"/>
      <c r="AB115" s="71"/>
      <c r="AC115" s="71"/>
      <c r="AD115" s="71"/>
      <c r="AE115" s="71"/>
      <c r="AF115" s="71"/>
      <c r="AG115" s="78"/>
      <c r="AH115" s="73"/>
      <c r="AI115" s="78"/>
      <c r="AJ115" s="73" t="str">
        <f t="shared" si="7"/>
        <v/>
      </c>
      <c r="AK115" s="73"/>
      <c r="AL115" s="74" t="str">
        <f t="shared" si="8"/>
        <v/>
      </c>
      <c r="AM115" s="73"/>
      <c r="AN115" s="74" t="str">
        <f t="shared" si="9"/>
        <v/>
      </c>
      <c r="AO115" s="75" t="str">
        <f t="shared" si="6"/>
        <v/>
      </c>
      <c r="AP115" s="76" t="str">
        <f t="shared" ref="AP115:AP118" si="40">IFERROR(IF(AND(AJ114="Probabilidad",AJ115="Probabilidad"),(AP114-(+AP114*AO115)),IF(AND(AJ114="Impacto",AJ115="Probabilidad"),(AP113-(+AP113*AO115)),IF(AJ115="Impacto",AP114,""))),"")</f>
        <v/>
      </c>
      <c r="AQ115" s="76" t="str">
        <f t="shared" ref="AQ115:AQ118" si="41">IFERROR(IF(AND(AJ114="Impacto",AJ115="Impacto"),(AQ114-(+AQ114*AO115)),IF(AND(AJ114="Probabilidad",AJ115="Impacto"),(AQ113-(+AQ113*AO115)),IF(AJ115="Probabilidad",AQ114,""))),"")</f>
        <v/>
      </c>
      <c r="AR115" s="73"/>
      <c r="AS115" s="73"/>
      <c r="AT115" s="73"/>
      <c r="AU115" s="342"/>
      <c r="AV115" s="342"/>
      <c r="AW115" s="342"/>
      <c r="AX115" s="342"/>
      <c r="AY115" s="342"/>
      <c r="AZ115" s="342"/>
      <c r="BA115" s="342"/>
      <c r="BB115" s="342"/>
      <c r="BC115" s="342"/>
      <c r="BD115" s="342"/>
      <c r="BE115" s="342"/>
      <c r="BF115" s="342"/>
      <c r="BG115" s="342"/>
      <c r="BH115" s="476"/>
      <c r="BI115" s="38"/>
      <c r="BJ115" s="38"/>
      <c r="BK115" s="38"/>
    </row>
    <row r="116" spans="1:63" ht="15" hidden="1" customHeight="1" x14ac:dyDescent="0.25">
      <c r="A116" s="342"/>
      <c r="B116" s="342"/>
      <c r="C116" s="342"/>
      <c r="D116" s="401"/>
      <c r="E116" s="342"/>
      <c r="F116" s="342"/>
      <c r="G116" s="342"/>
      <c r="H116" s="342"/>
      <c r="I116" s="342"/>
      <c r="J116" s="342"/>
      <c r="K116" s="342"/>
      <c r="L116" s="342"/>
      <c r="M116" s="342"/>
      <c r="N116" s="342"/>
      <c r="O116" s="342"/>
      <c r="P116" s="342"/>
      <c r="Q116" s="342"/>
      <c r="R116" s="342"/>
      <c r="S116" s="342"/>
      <c r="T116" s="342"/>
      <c r="U116" s="342"/>
      <c r="V116" s="342"/>
      <c r="W116" s="342"/>
      <c r="X116" s="342"/>
      <c r="Y116" s="342"/>
      <c r="Z116" s="71">
        <v>4</v>
      </c>
      <c r="AA116" s="71"/>
      <c r="AB116" s="71"/>
      <c r="AC116" s="71"/>
      <c r="AD116" s="71"/>
      <c r="AE116" s="71"/>
      <c r="AF116" s="71"/>
      <c r="AG116" s="78"/>
      <c r="AH116" s="73"/>
      <c r="AI116" s="78"/>
      <c r="AJ116" s="73" t="str">
        <f t="shared" si="7"/>
        <v/>
      </c>
      <c r="AK116" s="73"/>
      <c r="AL116" s="74" t="str">
        <f t="shared" si="8"/>
        <v/>
      </c>
      <c r="AM116" s="73"/>
      <c r="AN116" s="74" t="str">
        <f t="shared" si="9"/>
        <v/>
      </c>
      <c r="AO116" s="75" t="str">
        <f t="shared" si="6"/>
        <v/>
      </c>
      <c r="AP116" s="76" t="str">
        <f t="shared" si="40"/>
        <v/>
      </c>
      <c r="AQ116" s="76" t="str">
        <f t="shared" si="41"/>
        <v/>
      </c>
      <c r="AR116" s="73"/>
      <c r="AS116" s="73"/>
      <c r="AT116" s="73"/>
      <c r="AU116" s="342"/>
      <c r="AV116" s="342"/>
      <c r="AW116" s="342"/>
      <c r="AX116" s="342"/>
      <c r="AY116" s="342"/>
      <c r="AZ116" s="342"/>
      <c r="BA116" s="342"/>
      <c r="BB116" s="342"/>
      <c r="BC116" s="342"/>
      <c r="BD116" s="342"/>
      <c r="BE116" s="342"/>
      <c r="BF116" s="342"/>
      <c r="BG116" s="342"/>
      <c r="BH116" s="476"/>
      <c r="BI116" s="38"/>
      <c r="BJ116" s="38"/>
      <c r="BK116" s="38"/>
    </row>
    <row r="117" spans="1:63" ht="15" hidden="1" customHeight="1" x14ac:dyDescent="0.25">
      <c r="A117" s="342"/>
      <c r="B117" s="342"/>
      <c r="C117" s="342"/>
      <c r="D117" s="401"/>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71">
        <v>5</v>
      </c>
      <c r="AA117" s="71"/>
      <c r="AB117" s="71"/>
      <c r="AC117" s="71"/>
      <c r="AD117" s="71"/>
      <c r="AE117" s="71"/>
      <c r="AF117" s="71"/>
      <c r="AG117" s="78"/>
      <c r="AH117" s="73"/>
      <c r="AI117" s="78"/>
      <c r="AJ117" s="73" t="str">
        <f t="shared" si="7"/>
        <v/>
      </c>
      <c r="AK117" s="73"/>
      <c r="AL117" s="74" t="str">
        <f t="shared" si="8"/>
        <v/>
      </c>
      <c r="AM117" s="73"/>
      <c r="AN117" s="74" t="str">
        <f t="shared" si="9"/>
        <v/>
      </c>
      <c r="AO117" s="75" t="str">
        <f t="shared" si="6"/>
        <v/>
      </c>
      <c r="AP117" s="76" t="str">
        <f t="shared" si="40"/>
        <v/>
      </c>
      <c r="AQ117" s="76" t="str">
        <f t="shared" si="41"/>
        <v/>
      </c>
      <c r="AR117" s="73"/>
      <c r="AS117" s="73"/>
      <c r="AT117" s="73"/>
      <c r="AU117" s="342"/>
      <c r="AV117" s="342"/>
      <c r="AW117" s="342"/>
      <c r="AX117" s="342"/>
      <c r="AY117" s="342"/>
      <c r="AZ117" s="342"/>
      <c r="BA117" s="342"/>
      <c r="BB117" s="342"/>
      <c r="BC117" s="342"/>
      <c r="BD117" s="342"/>
      <c r="BE117" s="342"/>
      <c r="BF117" s="342"/>
      <c r="BG117" s="342"/>
      <c r="BH117" s="476"/>
      <c r="BI117" s="38"/>
      <c r="BJ117" s="38"/>
      <c r="BK117" s="38"/>
    </row>
    <row r="118" spans="1:63" ht="15.75" hidden="1" customHeight="1" x14ac:dyDescent="0.25">
      <c r="A118" s="342"/>
      <c r="B118" s="342"/>
      <c r="C118" s="342"/>
      <c r="D118" s="402"/>
      <c r="E118" s="395"/>
      <c r="F118" s="395"/>
      <c r="G118" s="395"/>
      <c r="H118" s="395"/>
      <c r="I118" s="395"/>
      <c r="J118" s="395"/>
      <c r="K118" s="395"/>
      <c r="L118" s="395"/>
      <c r="M118" s="395"/>
      <c r="N118" s="395"/>
      <c r="O118" s="395"/>
      <c r="P118" s="395"/>
      <c r="Q118" s="395"/>
      <c r="R118" s="395"/>
      <c r="S118" s="395"/>
      <c r="T118" s="395"/>
      <c r="U118" s="395"/>
      <c r="V118" s="395"/>
      <c r="W118" s="395"/>
      <c r="X118" s="395"/>
      <c r="Y118" s="395"/>
      <c r="Z118" s="96">
        <v>6</v>
      </c>
      <c r="AA118" s="96"/>
      <c r="AB118" s="96"/>
      <c r="AC118" s="96"/>
      <c r="AD118" s="96"/>
      <c r="AE118" s="96"/>
      <c r="AF118" s="96"/>
      <c r="AG118" s="97"/>
      <c r="AH118" s="98"/>
      <c r="AI118" s="97"/>
      <c r="AJ118" s="98" t="str">
        <f t="shared" si="7"/>
        <v/>
      </c>
      <c r="AK118" s="98"/>
      <c r="AL118" s="99" t="str">
        <f t="shared" si="8"/>
        <v/>
      </c>
      <c r="AM118" s="98"/>
      <c r="AN118" s="99" t="str">
        <f t="shared" si="9"/>
        <v/>
      </c>
      <c r="AO118" s="106" t="str">
        <f t="shared" si="6"/>
        <v/>
      </c>
      <c r="AP118" s="101" t="str">
        <f t="shared" si="40"/>
        <v/>
      </c>
      <c r="AQ118" s="101" t="str">
        <f t="shared" si="41"/>
        <v/>
      </c>
      <c r="AR118" s="98"/>
      <c r="AS118" s="98"/>
      <c r="AT118" s="98"/>
      <c r="AU118" s="395"/>
      <c r="AV118" s="395"/>
      <c r="AW118" s="395"/>
      <c r="AX118" s="395"/>
      <c r="AY118" s="395"/>
      <c r="AZ118" s="395"/>
      <c r="BA118" s="395"/>
      <c r="BB118" s="395"/>
      <c r="BC118" s="395"/>
      <c r="BD118" s="395"/>
      <c r="BE118" s="395"/>
      <c r="BF118" s="395"/>
      <c r="BG118" s="395"/>
      <c r="BH118" s="477"/>
      <c r="BI118" s="38"/>
      <c r="BJ118" s="38"/>
      <c r="BK118" s="38"/>
    </row>
    <row r="119" spans="1:63" ht="15" hidden="1" customHeight="1" x14ac:dyDescent="0.25">
      <c r="A119" s="342"/>
      <c r="B119" s="342"/>
      <c r="C119" s="342"/>
      <c r="D119" s="400"/>
      <c r="E119" s="399"/>
      <c r="F119" s="403"/>
      <c r="G119" s="397"/>
      <c r="H119" s="396"/>
      <c r="I119" s="399" t="str">
        <f>IF(D119="","",IF(D119="RG",'Identificación RG-RF-RLA-FT'!B328,IF(H119="","",(CONCATENATE(H119," ",#REF!," ",G119," ",#REF!," ",M119," ",#REF!," ",L119)))))</f>
        <v/>
      </c>
      <c r="J119" s="396"/>
      <c r="K119" s="396" t="str">
        <f>CONCATENATE(" *",'Identificación RG-RF-RLA-FT'!C323," *",'Identificación RG-RF-RLA-FT'!E323," *",'Identificación RG-RF-RLA-FT'!G323)</f>
        <v xml:space="preserve"> * * *</v>
      </c>
      <c r="L119" s="397"/>
      <c r="M119" s="397"/>
      <c r="N119" s="397"/>
      <c r="O119" s="398"/>
      <c r="P119" s="396"/>
      <c r="Q119" s="394" t="str">
        <f>IF(P119="Muy Alta",100%,IF(P119="Alta",80%,IF(P119="Media",60%,IF(P119="Baja",40%,IF(P119="Muy Baja",20%,"")))))</f>
        <v/>
      </c>
      <c r="R119" s="396"/>
      <c r="S119" s="394" t="str">
        <f>IF(R119="Catastrófico",100%,IF(R119="Mayor",80%,IF(R119="Moderado",60%,IF(R119="Menor",40%,IF(R119="Leve",20%,"")))))</f>
        <v/>
      </c>
      <c r="T119" s="396"/>
      <c r="U119" s="394" t="str">
        <f>IF(T119="Catastrófico",100%,IF(T119="Mayor",80%,IF(T119="Moderado",60%,IF(T119="Menor",40%,IF(T119="Leve",20%,"")))))</f>
        <v/>
      </c>
      <c r="V119" s="396" t="str">
        <f>IF(W119=100%,"Catastrófico",IF(W119=80%,"Mayor",IF(W119=60%,"Moderado",IF(W119=40%,"Menor",IF(W119=20%,"Leve","")))))</f>
        <v/>
      </c>
      <c r="W119" s="394" t="str">
        <f>IF(AND(S119="",U119=""),"",MAX(S119,U119))</f>
        <v/>
      </c>
      <c r="X119" s="394" t="str">
        <f>CONCATENATE(P119,V119)</f>
        <v/>
      </c>
      <c r="Y119" s="396" t="str">
        <f>IF(X119="Muy AltaLeve","Alto",IF(X119="Muy AltaMenor","Alto",IF(X119="Muy AltaModerado","Alto",IF(X119="Muy AltaMayor","Alto",IF(X119="Muy AltaCatastrófico","Extremo",IF(X119="AltaLeve","Moderado",IF(X119="AltaMenor","Moderado",IF(X119="AltaModerado","Alto",IF(X119="AltaMayor","Alto",IF(X119="AltaCatastrófico","Extremo",IF(X119="MediaLeve","Moderado",IF(X119="MediaMenor","Moderado",IF(X119="MediaModerado","Moderado",IF(X119="MediaMayor","Alto",IF(X119="MediaCatastrófico","Extremo",IF(X119="BajaLeve","Bajo",IF(X119="BajaMenor","Moderado",IF(X119="BajaModerado","Moderado",IF(X119="BajaMayor","Alto",IF(X119="BajaCatastrófico","Extremo",IF(X119="Muy BajaLeve","Bajo",IF(X119="Muy BajaMenor","Bajo",IF(X119="Muy BajaModerado","Moderado",IF(X119="Muy BajaMayor","Alto",IF(X119="Muy BajaCatastrófico","Extremo","")))))))))))))))))))))))))</f>
        <v/>
      </c>
      <c r="Z119" s="63">
        <v>1</v>
      </c>
      <c r="AA119" s="63"/>
      <c r="AB119" s="63"/>
      <c r="AC119" s="63"/>
      <c r="AD119" s="63"/>
      <c r="AE119" s="63"/>
      <c r="AF119" s="63"/>
      <c r="AG119" s="104"/>
      <c r="AH119" s="64"/>
      <c r="AI119" s="104"/>
      <c r="AJ119" s="64" t="str">
        <f t="shared" si="7"/>
        <v/>
      </c>
      <c r="AK119" s="64"/>
      <c r="AL119" s="66" t="str">
        <f t="shared" si="8"/>
        <v/>
      </c>
      <c r="AM119" s="64"/>
      <c r="AN119" s="66" t="str">
        <f t="shared" si="9"/>
        <v/>
      </c>
      <c r="AO119" s="67" t="str">
        <f t="shared" si="6"/>
        <v/>
      </c>
      <c r="AP119" s="68" t="str">
        <f>IFERROR(IF(AJ119="Probabilidad",(Q119-(+Q119*AO119)),IF(AJ119="Impacto",Q119,"")),"")</f>
        <v/>
      </c>
      <c r="AQ119" s="68" t="str">
        <f>IFERROR(IF(AJ119="Impacto",(W119-(+W119*AO119)),IF(AJ119="Probabilidad",W119,"")),"")</f>
        <v/>
      </c>
      <c r="AR119" s="64"/>
      <c r="AS119" s="64"/>
      <c r="AT119" s="64"/>
      <c r="AU119" s="452" t="str">
        <f>Q119</f>
        <v/>
      </c>
      <c r="AV119" s="452" t="str">
        <f>IF(AP119="","",MIN(AP119:AP124))</f>
        <v/>
      </c>
      <c r="AW119" s="396" t="str">
        <f>IFERROR(IF(AV119="","",IF(AV119&lt;=0.2,"Muy Baja",IF(AV119&lt;=0.4,"Baja",IF(AV119&lt;=0.6,"Media",IF(AV119&lt;=0.8,"Alta","Muy Alta"))))),"")</f>
        <v/>
      </c>
      <c r="AX119" s="452" t="str">
        <f>W119</f>
        <v/>
      </c>
      <c r="AY119" s="452" t="str">
        <f>IF(AQ119="","",MIN(AQ119:AQ124))</f>
        <v/>
      </c>
      <c r="AZ119" s="396" t="str">
        <f>IFERROR(IF(AY119="","",IF(AY119&lt;=0.2,"Leve",IF(AY119&lt;=0.4,"Menor",IF(AY119&lt;=0.6,"Moderado",IF(AY119&lt;=0.8,"Mayor","Catastrófico"))))),"")</f>
        <v/>
      </c>
      <c r="BA119" s="396" t="str">
        <f>Y119</f>
        <v/>
      </c>
      <c r="BB119" s="396" t="str">
        <f>IFERROR(IF(OR(AND(AW119="Muy Baja",AZ119="Leve"),AND(AW119="Muy Baja",AZ119="Menor"),AND(AW119="Baja",AZ119="Leve")),"Bajo",IF(OR(AND(AW119="Muy baja",AZ119="Moderado"),AND(AW119="Baja",AZ119="Menor"),AND(AW119="Baja",AZ119="Moderado"),AND(AW119="Media",AZ119="Leve"),AND(AW119="Media",AZ119="Menor"),AND(AW119="Media",AZ119="Moderado"),AND(AW119="Alta",AZ119="Leve"),AND(AW119="Alta",AZ119="Menor")),"Moderado",IF(OR(AND(AW119="Muy Baja",AZ119="Mayor"),AND(AW119="Baja",AZ119="Mayor"),AND(AW119="Media",AZ119="Mayor"),AND(AW119="Alta",AZ119="Moderado"),AND(AW119="Alta",AZ119="Mayor"),AND(AW119="Muy Alta",AZ119="Leve"),AND(AW119="Muy Alta",AZ119="Menor"),AND(AW119="Muy Alta",AZ119="Moderado"),AND(AW119="Muy Alta",AZ119="Mayor")),"Alto",IF(OR(AND(AW119="Muy Baja",AZ119="Catastrófico"),AND(AW119="Baja",AZ119="Catastrófico"),AND(AW119="Media",AZ119="Catastrófico"),AND(AW119="Alta",AZ119="Catastrófico"),AND(AW119="Muy Alta",AZ119="Catastrófico")),"Extremo","")))),"")</f>
        <v/>
      </c>
      <c r="BC119" s="396"/>
      <c r="BD119" s="397"/>
      <c r="BE119" s="397"/>
      <c r="BF119" s="468"/>
      <c r="BG119" s="468"/>
      <c r="BH119" s="475"/>
      <c r="BI119" s="38"/>
      <c r="BJ119" s="38"/>
      <c r="BK119" s="38"/>
    </row>
    <row r="120" spans="1:63" ht="15" hidden="1" customHeight="1" x14ac:dyDescent="0.25">
      <c r="A120" s="342"/>
      <c r="B120" s="342"/>
      <c r="C120" s="342"/>
      <c r="D120" s="401"/>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71">
        <v>2</v>
      </c>
      <c r="AA120" s="71"/>
      <c r="AB120" s="71"/>
      <c r="AC120" s="71"/>
      <c r="AD120" s="71"/>
      <c r="AE120" s="71"/>
      <c r="AF120" s="71"/>
      <c r="AG120" s="78"/>
      <c r="AH120" s="73"/>
      <c r="AI120" s="78"/>
      <c r="AJ120" s="73" t="str">
        <f t="shared" si="7"/>
        <v/>
      </c>
      <c r="AK120" s="73"/>
      <c r="AL120" s="74" t="str">
        <f t="shared" si="8"/>
        <v/>
      </c>
      <c r="AM120" s="73"/>
      <c r="AN120" s="74" t="str">
        <f t="shared" si="9"/>
        <v/>
      </c>
      <c r="AO120" s="75" t="str">
        <f t="shared" si="6"/>
        <v/>
      </c>
      <c r="AP120" s="76" t="str">
        <f>IFERROR(IF(AND(AJ119="Probabilidad",AJ120="Probabilidad"),(AP119-(+AP119*AO120)),IF(AJ120="Probabilidad",(Q119-(+Q119*AO120)),IF(AJ120="Impacto",AP119,""))),"")</f>
        <v/>
      </c>
      <c r="AQ120" s="76" t="str">
        <f>IFERROR(IF(AND(AJ119="Impacto",AJ120="Impacto"),(AQ119-(+AQ119*AO120)),IF(AJ120="Impacto",(W119-(W119*AO120)),IF(AJ120="Probabilidad",AQ119,""))),"")</f>
        <v/>
      </c>
      <c r="AR120" s="73"/>
      <c r="AS120" s="73"/>
      <c r="AT120" s="73"/>
      <c r="AU120" s="342"/>
      <c r="AV120" s="342"/>
      <c r="AW120" s="342"/>
      <c r="AX120" s="342"/>
      <c r="AY120" s="342"/>
      <c r="AZ120" s="342"/>
      <c r="BA120" s="342"/>
      <c r="BB120" s="342"/>
      <c r="BC120" s="342"/>
      <c r="BD120" s="342"/>
      <c r="BE120" s="342"/>
      <c r="BF120" s="342"/>
      <c r="BG120" s="342"/>
      <c r="BH120" s="476"/>
      <c r="BI120" s="38"/>
      <c r="BJ120" s="38"/>
      <c r="BK120" s="38"/>
    </row>
    <row r="121" spans="1:63" ht="15" hidden="1" customHeight="1" x14ac:dyDescent="0.25">
      <c r="A121" s="342"/>
      <c r="B121" s="342"/>
      <c r="C121" s="342"/>
      <c r="D121" s="401"/>
      <c r="E121" s="342"/>
      <c r="F121" s="342"/>
      <c r="G121" s="342"/>
      <c r="H121" s="342"/>
      <c r="I121" s="342"/>
      <c r="J121" s="342"/>
      <c r="K121" s="342"/>
      <c r="L121" s="342"/>
      <c r="M121" s="342"/>
      <c r="N121" s="342"/>
      <c r="O121" s="342"/>
      <c r="P121" s="342"/>
      <c r="Q121" s="342"/>
      <c r="R121" s="342"/>
      <c r="S121" s="342"/>
      <c r="T121" s="342"/>
      <c r="U121" s="342"/>
      <c r="V121" s="342"/>
      <c r="W121" s="342"/>
      <c r="X121" s="342"/>
      <c r="Y121" s="342"/>
      <c r="Z121" s="71">
        <v>3</v>
      </c>
      <c r="AA121" s="71"/>
      <c r="AB121" s="71"/>
      <c r="AC121" s="71"/>
      <c r="AD121" s="71"/>
      <c r="AE121" s="71"/>
      <c r="AF121" s="71"/>
      <c r="AG121" s="78"/>
      <c r="AH121" s="73"/>
      <c r="AI121" s="78"/>
      <c r="AJ121" s="73" t="str">
        <f t="shared" si="7"/>
        <v/>
      </c>
      <c r="AK121" s="73"/>
      <c r="AL121" s="74" t="str">
        <f t="shared" si="8"/>
        <v/>
      </c>
      <c r="AM121" s="73"/>
      <c r="AN121" s="74" t="str">
        <f t="shared" si="9"/>
        <v/>
      </c>
      <c r="AO121" s="75" t="str">
        <f t="shared" si="6"/>
        <v/>
      </c>
      <c r="AP121" s="76" t="str">
        <f t="shared" ref="AP121:AP124" si="42">IFERROR(IF(AND(AJ120="Probabilidad",AJ121="Probabilidad"),(AP120-(+AP120*AO121)),IF(AND(AJ120="Impacto",AJ121="Probabilidad"),(AP119-(+AP119*AO121)),IF(AJ121="Impacto",AP120,""))),"")</f>
        <v/>
      </c>
      <c r="AQ121" s="76" t="str">
        <f t="shared" ref="AQ121:AQ124" si="43">IFERROR(IF(AND(AJ120="Impacto",AJ121="Impacto"),(AQ120-(+AQ120*AO121)),IF(AND(AJ120="Probabilidad",AJ121="Impacto"),(AQ119-(+AQ119*AO121)),IF(AJ121="Probabilidad",AQ120,""))),"")</f>
        <v/>
      </c>
      <c r="AR121" s="73"/>
      <c r="AS121" s="73"/>
      <c r="AT121" s="73"/>
      <c r="AU121" s="342"/>
      <c r="AV121" s="342"/>
      <c r="AW121" s="342"/>
      <c r="AX121" s="342"/>
      <c r="AY121" s="342"/>
      <c r="AZ121" s="342"/>
      <c r="BA121" s="342"/>
      <c r="BB121" s="342"/>
      <c r="BC121" s="342"/>
      <c r="BD121" s="342"/>
      <c r="BE121" s="342"/>
      <c r="BF121" s="342"/>
      <c r="BG121" s="342"/>
      <c r="BH121" s="476"/>
      <c r="BI121" s="38"/>
      <c r="BJ121" s="38"/>
      <c r="BK121" s="38"/>
    </row>
    <row r="122" spans="1:63" ht="15" hidden="1" customHeight="1" x14ac:dyDescent="0.25">
      <c r="A122" s="342"/>
      <c r="B122" s="342"/>
      <c r="C122" s="342"/>
      <c r="D122" s="401"/>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71">
        <v>4</v>
      </c>
      <c r="AA122" s="71"/>
      <c r="AB122" s="71"/>
      <c r="AC122" s="71"/>
      <c r="AD122" s="71"/>
      <c r="AE122" s="71"/>
      <c r="AF122" s="71"/>
      <c r="AG122" s="78"/>
      <c r="AH122" s="73"/>
      <c r="AI122" s="78"/>
      <c r="AJ122" s="73" t="str">
        <f t="shared" si="7"/>
        <v/>
      </c>
      <c r="AK122" s="73"/>
      <c r="AL122" s="74" t="str">
        <f t="shared" si="8"/>
        <v/>
      </c>
      <c r="AM122" s="73"/>
      <c r="AN122" s="74" t="str">
        <f t="shared" si="9"/>
        <v/>
      </c>
      <c r="AO122" s="75" t="str">
        <f t="shared" si="6"/>
        <v/>
      </c>
      <c r="AP122" s="76" t="str">
        <f t="shared" si="42"/>
        <v/>
      </c>
      <c r="AQ122" s="76" t="str">
        <f t="shared" si="43"/>
        <v/>
      </c>
      <c r="AR122" s="73"/>
      <c r="AS122" s="73"/>
      <c r="AT122" s="73"/>
      <c r="AU122" s="342"/>
      <c r="AV122" s="342"/>
      <c r="AW122" s="342"/>
      <c r="AX122" s="342"/>
      <c r="AY122" s="342"/>
      <c r="AZ122" s="342"/>
      <c r="BA122" s="342"/>
      <c r="BB122" s="342"/>
      <c r="BC122" s="342"/>
      <c r="BD122" s="342"/>
      <c r="BE122" s="342"/>
      <c r="BF122" s="342"/>
      <c r="BG122" s="342"/>
      <c r="BH122" s="476"/>
      <c r="BI122" s="38"/>
      <c r="BJ122" s="38"/>
      <c r="BK122" s="38"/>
    </row>
    <row r="123" spans="1:63" ht="15" hidden="1" customHeight="1" x14ac:dyDescent="0.25">
      <c r="A123" s="342"/>
      <c r="B123" s="342"/>
      <c r="C123" s="342"/>
      <c r="D123" s="401"/>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71">
        <v>5</v>
      </c>
      <c r="AA123" s="71"/>
      <c r="AB123" s="71"/>
      <c r="AC123" s="71"/>
      <c r="AD123" s="71"/>
      <c r="AE123" s="71"/>
      <c r="AF123" s="71"/>
      <c r="AG123" s="78"/>
      <c r="AH123" s="73"/>
      <c r="AI123" s="78"/>
      <c r="AJ123" s="73" t="str">
        <f t="shared" si="7"/>
        <v/>
      </c>
      <c r="AK123" s="73"/>
      <c r="AL123" s="74" t="str">
        <f t="shared" si="8"/>
        <v/>
      </c>
      <c r="AM123" s="73"/>
      <c r="AN123" s="74" t="str">
        <f t="shared" si="9"/>
        <v/>
      </c>
      <c r="AO123" s="75" t="str">
        <f t="shared" si="6"/>
        <v/>
      </c>
      <c r="AP123" s="76" t="str">
        <f t="shared" si="42"/>
        <v/>
      </c>
      <c r="AQ123" s="76" t="str">
        <f t="shared" si="43"/>
        <v/>
      </c>
      <c r="AR123" s="73"/>
      <c r="AS123" s="73"/>
      <c r="AT123" s="73"/>
      <c r="AU123" s="342"/>
      <c r="AV123" s="342"/>
      <c r="AW123" s="342"/>
      <c r="AX123" s="342"/>
      <c r="AY123" s="342"/>
      <c r="AZ123" s="342"/>
      <c r="BA123" s="342"/>
      <c r="BB123" s="342"/>
      <c r="BC123" s="342"/>
      <c r="BD123" s="342"/>
      <c r="BE123" s="342"/>
      <c r="BF123" s="342"/>
      <c r="BG123" s="342"/>
      <c r="BH123" s="476"/>
      <c r="BI123" s="38"/>
      <c r="BJ123" s="38"/>
      <c r="BK123" s="38"/>
    </row>
    <row r="124" spans="1:63" ht="15.75" hidden="1" customHeight="1" x14ac:dyDescent="0.25">
      <c r="A124" s="342"/>
      <c r="B124" s="342"/>
      <c r="C124" s="342"/>
      <c r="D124" s="402"/>
      <c r="E124" s="395"/>
      <c r="F124" s="395"/>
      <c r="G124" s="395"/>
      <c r="H124" s="395"/>
      <c r="I124" s="395"/>
      <c r="J124" s="395"/>
      <c r="K124" s="395"/>
      <c r="L124" s="395"/>
      <c r="M124" s="395"/>
      <c r="N124" s="395"/>
      <c r="O124" s="395"/>
      <c r="P124" s="395"/>
      <c r="Q124" s="395"/>
      <c r="R124" s="395"/>
      <c r="S124" s="395"/>
      <c r="T124" s="395"/>
      <c r="U124" s="395"/>
      <c r="V124" s="395"/>
      <c r="W124" s="395"/>
      <c r="X124" s="395"/>
      <c r="Y124" s="395"/>
      <c r="Z124" s="96">
        <v>6</v>
      </c>
      <c r="AA124" s="96"/>
      <c r="AB124" s="96"/>
      <c r="AC124" s="96"/>
      <c r="AD124" s="96"/>
      <c r="AE124" s="96"/>
      <c r="AF124" s="96"/>
      <c r="AG124" s="97"/>
      <c r="AH124" s="98"/>
      <c r="AI124" s="97"/>
      <c r="AJ124" s="98" t="str">
        <f t="shared" si="7"/>
        <v/>
      </c>
      <c r="AK124" s="98"/>
      <c r="AL124" s="99" t="str">
        <f t="shared" si="8"/>
        <v/>
      </c>
      <c r="AM124" s="98"/>
      <c r="AN124" s="99" t="str">
        <f t="shared" si="9"/>
        <v/>
      </c>
      <c r="AO124" s="106" t="str">
        <f t="shared" si="6"/>
        <v/>
      </c>
      <c r="AP124" s="101" t="str">
        <f t="shared" si="42"/>
        <v/>
      </c>
      <c r="AQ124" s="101" t="str">
        <f t="shared" si="43"/>
        <v/>
      </c>
      <c r="AR124" s="98"/>
      <c r="AS124" s="98"/>
      <c r="AT124" s="98"/>
      <c r="AU124" s="395"/>
      <c r="AV124" s="395"/>
      <c r="AW124" s="395"/>
      <c r="AX124" s="395"/>
      <c r="AY124" s="395"/>
      <c r="AZ124" s="395"/>
      <c r="BA124" s="395"/>
      <c r="BB124" s="395"/>
      <c r="BC124" s="395"/>
      <c r="BD124" s="395"/>
      <c r="BE124" s="395"/>
      <c r="BF124" s="395"/>
      <c r="BG124" s="395"/>
      <c r="BH124" s="477"/>
      <c r="BI124" s="38"/>
      <c r="BJ124" s="38"/>
      <c r="BK124" s="38"/>
    </row>
    <row r="125" spans="1:63" ht="15" hidden="1" customHeight="1" x14ac:dyDescent="0.25">
      <c r="A125" s="342"/>
      <c r="B125" s="342"/>
      <c r="C125" s="342"/>
      <c r="D125" s="400"/>
      <c r="E125" s="399"/>
      <c r="F125" s="403"/>
      <c r="G125" s="397"/>
      <c r="H125" s="396"/>
      <c r="I125" s="399" t="str">
        <f>IF(D125="","",IF(D125="RG",'Identificación RG-RF-RLA-FT'!B345,IF(H125="","",(CONCATENATE(H125," ",#REF!," ",G125," ",#REF!," ",M125," ",#REF!," ",L125)))))</f>
        <v/>
      </c>
      <c r="J125" s="396"/>
      <c r="K125" s="396" t="str">
        <f>CONCATENATE(" *",'Identificación RG-RF-RLA-FT'!C340," *",'Identificación RG-RF-RLA-FT'!E340," *",'Identificación RG-RF-RLA-FT'!G340)</f>
        <v xml:space="preserve"> * * *</v>
      </c>
      <c r="L125" s="397"/>
      <c r="M125" s="397"/>
      <c r="N125" s="397"/>
      <c r="O125" s="398"/>
      <c r="P125" s="396"/>
      <c r="Q125" s="394" t="str">
        <f>IF(P125="Muy Alta",100%,IF(P125="Alta",80%,IF(P125="Media",60%,IF(P125="Baja",40%,IF(P125="Muy Baja",20%,"")))))</f>
        <v/>
      </c>
      <c r="R125" s="396"/>
      <c r="S125" s="394" t="str">
        <f>IF(R125="Catastrófico",100%,IF(R125="Mayor",80%,IF(R125="Moderado",60%,IF(R125="Menor",40%,IF(R125="Leve",20%,"")))))</f>
        <v/>
      </c>
      <c r="T125" s="396"/>
      <c r="U125" s="394" t="str">
        <f>IF(T125="Catastrófico",100%,IF(T125="Mayor",80%,IF(T125="Moderado",60%,IF(T125="Menor",40%,IF(T125="Leve",20%,"")))))</f>
        <v/>
      </c>
      <c r="V125" s="396" t="str">
        <f>IF(W125=100%,"Catastrófico",IF(W125=80%,"Mayor",IF(W125=60%,"Moderado",IF(W125=40%,"Menor",IF(W125=20%,"Leve","")))))</f>
        <v/>
      </c>
      <c r="W125" s="394" t="str">
        <f>IF(AND(S125="",U125=""),"",MAX(S125,U125))</f>
        <v/>
      </c>
      <c r="X125" s="394" t="str">
        <f>CONCATENATE(P125,V125)</f>
        <v/>
      </c>
      <c r="Y125" s="396" t="str">
        <f>IF(X125="Muy AltaLeve","Alto",IF(X125="Muy AltaMenor","Alto",IF(X125="Muy AltaModerado","Alto",IF(X125="Muy AltaMayor","Alto",IF(X125="Muy AltaCatastrófico","Extremo",IF(X125="AltaLeve","Moderado",IF(X125="AltaMenor","Moderado",IF(X125="AltaModerado","Alto",IF(X125="AltaMayor","Alto",IF(X125="AltaCatastrófico","Extremo",IF(X125="MediaLeve","Moderado",IF(X125="MediaMenor","Moderado",IF(X125="MediaModerado","Moderado",IF(X125="MediaMayor","Alto",IF(X125="MediaCatastrófico","Extremo",IF(X125="BajaLeve","Bajo",IF(X125="BajaMenor","Moderado",IF(X125="BajaModerado","Moderado",IF(X125="BajaMayor","Alto",IF(X125="BajaCatastrófico","Extremo",IF(X125="Muy BajaLeve","Bajo",IF(X125="Muy BajaMenor","Bajo",IF(X125="Muy BajaModerado","Moderado",IF(X125="Muy BajaMayor","Alto",IF(X125="Muy BajaCatastrófico","Extremo","")))))))))))))))))))))))))</f>
        <v/>
      </c>
      <c r="Z125" s="63">
        <v>1</v>
      </c>
      <c r="AA125" s="63"/>
      <c r="AB125" s="63"/>
      <c r="AC125" s="63"/>
      <c r="AD125" s="63"/>
      <c r="AE125" s="63"/>
      <c r="AF125" s="63"/>
      <c r="AG125" s="104"/>
      <c r="AH125" s="64"/>
      <c r="AI125" s="104"/>
      <c r="AJ125" s="64" t="str">
        <f t="shared" si="7"/>
        <v/>
      </c>
      <c r="AK125" s="64"/>
      <c r="AL125" s="66" t="str">
        <f t="shared" si="8"/>
        <v/>
      </c>
      <c r="AM125" s="64"/>
      <c r="AN125" s="66" t="str">
        <f t="shared" si="9"/>
        <v/>
      </c>
      <c r="AO125" s="67" t="str">
        <f t="shared" si="6"/>
        <v/>
      </c>
      <c r="AP125" s="68" t="str">
        <f>IFERROR(IF(AJ125="Probabilidad",(Q125-(+Q125*AO125)),IF(AJ125="Impacto",Q125,"")),"")</f>
        <v/>
      </c>
      <c r="AQ125" s="68" t="str">
        <f>IFERROR(IF(AJ125="Impacto",(W125-(+W125*AO125)),IF(AJ125="Probabilidad",W125,"")),"")</f>
        <v/>
      </c>
      <c r="AR125" s="64"/>
      <c r="AS125" s="64"/>
      <c r="AT125" s="64"/>
      <c r="AU125" s="452" t="str">
        <f>Q125</f>
        <v/>
      </c>
      <c r="AV125" s="452" t="str">
        <f>IF(AP125="","",MIN(AP125:AP130))</f>
        <v/>
      </c>
      <c r="AW125" s="396" t="str">
        <f>IFERROR(IF(AV125="","",IF(AV125&lt;=0.2,"Muy Baja",IF(AV125&lt;=0.4,"Baja",IF(AV125&lt;=0.6,"Media",IF(AV125&lt;=0.8,"Alta","Muy Alta"))))),"")</f>
        <v/>
      </c>
      <c r="AX125" s="452" t="str">
        <f>W125</f>
        <v/>
      </c>
      <c r="AY125" s="452" t="str">
        <f>IF(AQ125="","",MIN(AQ125:AQ130))</f>
        <v/>
      </c>
      <c r="AZ125" s="396" t="str">
        <f>IFERROR(IF(AY125="","",IF(AY125&lt;=0.2,"Leve",IF(AY125&lt;=0.4,"Menor",IF(AY125&lt;=0.6,"Moderado",IF(AY125&lt;=0.8,"Mayor","Catastrófico"))))),"")</f>
        <v/>
      </c>
      <c r="BA125" s="396" t="str">
        <f>Y125</f>
        <v/>
      </c>
      <c r="BB125" s="396" t="str">
        <f>IFERROR(IF(OR(AND(AW125="Muy Baja",AZ125="Leve"),AND(AW125="Muy Baja",AZ125="Menor"),AND(AW125="Baja",AZ125="Leve")),"Bajo",IF(OR(AND(AW125="Muy baja",AZ125="Moderado"),AND(AW125="Baja",AZ125="Menor"),AND(AW125="Baja",AZ125="Moderado"),AND(AW125="Media",AZ125="Leve"),AND(AW125="Media",AZ125="Menor"),AND(AW125="Media",AZ125="Moderado"),AND(AW125="Alta",AZ125="Leve"),AND(AW125="Alta",AZ125="Menor")),"Moderado",IF(OR(AND(AW125="Muy Baja",AZ125="Mayor"),AND(AW125="Baja",AZ125="Mayor"),AND(AW125="Media",AZ125="Mayor"),AND(AW125="Alta",AZ125="Moderado"),AND(AW125="Alta",AZ125="Mayor"),AND(AW125="Muy Alta",AZ125="Leve"),AND(AW125="Muy Alta",AZ125="Menor"),AND(AW125="Muy Alta",AZ125="Moderado"),AND(AW125="Muy Alta",AZ125="Mayor")),"Alto",IF(OR(AND(AW125="Muy Baja",AZ125="Catastrófico"),AND(AW125="Baja",AZ125="Catastrófico"),AND(AW125="Media",AZ125="Catastrófico"),AND(AW125="Alta",AZ125="Catastrófico"),AND(AW125="Muy Alta",AZ125="Catastrófico")),"Extremo","")))),"")</f>
        <v/>
      </c>
      <c r="BC125" s="396"/>
      <c r="BD125" s="397"/>
      <c r="BE125" s="397"/>
      <c r="BF125" s="468"/>
      <c r="BG125" s="468"/>
      <c r="BH125" s="475"/>
      <c r="BI125" s="38"/>
      <c r="BJ125" s="38"/>
      <c r="BK125" s="38"/>
    </row>
    <row r="126" spans="1:63" ht="15" hidden="1" customHeight="1" x14ac:dyDescent="0.25">
      <c r="A126" s="342"/>
      <c r="B126" s="342"/>
      <c r="C126" s="342"/>
      <c r="D126" s="401"/>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71">
        <v>2</v>
      </c>
      <c r="AA126" s="71"/>
      <c r="AB126" s="71"/>
      <c r="AC126" s="71"/>
      <c r="AD126" s="71"/>
      <c r="AE126" s="71"/>
      <c r="AF126" s="71"/>
      <c r="AG126" s="78"/>
      <c r="AH126" s="73"/>
      <c r="AI126" s="78"/>
      <c r="AJ126" s="73" t="str">
        <f t="shared" si="7"/>
        <v/>
      </c>
      <c r="AK126" s="73"/>
      <c r="AL126" s="74" t="str">
        <f t="shared" si="8"/>
        <v/>
      </c>
      <c r="AM126" s="73"/>
      <c r="AN126" s="74" t="str">
        <f t="shared" si="9"/>
        <v/>
      </c>
      <c r="AO126" s="75" t="str">
        <f t="shared" si="6"/>
        <v/>
      </c>
      <c r="AP126" s="76" t="str">
        <f>IFERROR(IF(AND(AJ125="Probabilidad",AJ126="Probabilidad"),(AP125-(+AP125*AO126)),IF(AJ126="Probabilidad",(Q125-(+Q125*AO126)),IF(AJ126="Impacto",AP125,""))),"")</f>
        <v/>
      </c>
      <c r="AQ126" s="76" t="str">
        <f>IFERROR(IF(AND(AJ125="Impacto",AJ126="Impacto"),(AQ125-(+AQ125*AO126)),IF(AJ126="Impacto",(W125-(W125*AO126)),IF(AJ126="Probabilidad",AQ125,""))),"")</f>
        <v/>
      </c>
      <c r="AR126" s="73"/>
      <c r="AS126" s="73"/>
      <c r="AT126" s="73"/>
      <c r="AU126" s="342"/>
      <c r="AV126" s="342"/>
      <c r="AW126" s="342"/>
      <c r="AX126" s="342"/>
      <c r="AY126" s="342"/>
      <c r="AZ126" s="342"/>
      <c r="BA126" s="342"/>
      <c r="BB126" s="342"/>
      <c r="BC126" s="342"/>
      <c r="BD126" s="342"/>
      <c r="BE126" s="342"/>
      <c r="BF126" s="342"/>
      <c r="BG126" s="342"/>
      <c r="BH126" s="476"/>
      <c r="BI126" s="38"/>
      <c r="BJ126" s="38"/>
      <c r="BK126" s="38"/>
    </row>
    <row r="127" spans="1:63" ht="15" hidden="1" customHeight="1" x14ac:dyDescent="0.25">
      <c r="A127" s="342"/>
      <c r="B127" s="342"/>
      <c r="C127" s="342"/>
      <c r="D127" s="401"/>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71">
        <v>3</v>
      </c>
      <c r="AA127" s="71"/>
      <c r="AB127" s="71"/>
      <c r="AC127" s="71"/>
      <c r="AD127" s="71"/>
      <c r="AE127" s="71"/>
      <c r="AF127" s="71"/>
      <c r="AG127" s="78"/>
      <c r="AH127" s="73"/>
      <c r="AI127" s="78"/>
      <c r="AJ127" s="73" t="str">
        <f t="shared" si="7"/>
        <v/>
      </c>
      <c r="AK127" s="73"/>
      <c r="AL127" s="74" t="str">
        <f t="shared" si="8"/>
        <v/>
      </c>
      <c r="AM127" s="73"/>
      <c r="AN127" s="74" t="str">
        <f t="shared" si="9"/>
        <v/>
      </c>
      <c r="AO127" s="75" t="str">
        <f t="shared" si="6"/>
        <v/>
      </c>
      <c r="AP127" s="76" t="str">
        <f t="shared" ref="AP127:AP130" si="44">IFERROR(IF(AND(AJ126="Probabilidad",AJ127="Probabilidad"),(AP126-(+AP126*AO127)),IF(AND(AJ126="Impacto",AJ127="Probabilidad"),(AP125-(+AP125*AO127)),IF(AJ127="Impacto",AP126,""))),"")</f>
        <v/>
      </c>
      <c r="AQ127" s="76" t="str">
        <f t="shared" ref="AQ127:AQ130" si="45">IFERROR(IF(AND(AJ126="Impacto",AJ127="Impacto"),(AQ126-(+AQ126*AO127)),IF(AND(AJ126="Probabilidad",AJ127="Impacto"),(AQ125-(+AQ125*AO127)),IF(AJ127="Probabilidad",AQ126,""))),"")</f>
        <v/>
      </c>
      <c r="AR127" s="73"/>
      <c r="AS127" s="73"/>
      <c r="AT127" s="73"/>
      <c r="AU127" s="342"/>
      <c r="AV127" s="342"/>
      <c r="AW127" s="342"/>
      <c r="AX127" s="342"/>
      <c r="AY127" s="342"/>
      <c r="AZ127" s="342"/>
      <c r="BA127" s="342"/>
      <c r="BB127" s="342"/>
      <c r="BC127" s="342"/>
      <c r="BD127" s="342"/>
      <c r="BE127" s="342"/>
      <c r="BF127" s="342"/>
      <c r="BG127" s="342"/>
      <c r="BH127" s="476"/>
      <c r="BI127" s="38"/>
      <c r="BJ127" s="38"/>
      <c r="BK127" s="38"/>
    </row>
    <row r="128" spans="1:63" ht="15" hidden="1" customHeight="1" x14ac:dyDescent="0.25">
      <c r="A128" s="342"/>
      <c r="B128" s="342"/>
      <c r="C128" s="342"/>
      <c r="D128" s="401"/>
      <c r="E128" s="342"/>
      <c r="F128" s="342"/>
      <c r="G128" s="342"/>
      <c r="H128" s="342"/>
      <c r="I128" s="342"/>
      <c r="J128" s="342"/>
      <c r="K128" s="342"/>
      <c r="L128" s="342"/>
      <c r="M128" s="342"/>
      <c r="N128" s="342"/>
      <c r="O128" s="342"/>
      <c r="P128" s="342"/>
      <c r="Q128" s="342"/>
      <c r="R128" s="342"/>
      <c r="S128" s="342"/>
      <c r="T128" s="342"/>
      <c r="U128" s="342"/>
      <c r="V128" s="342"/>
      <c r="W128" s="342"/>
      <c r="X128" s="342"/>
      <c r="Y128" s="342"/>
      <c r="Z128" s="71">
        <v>4</v>
      </c>
      <c r="AA128" s="71"/>
      <c r="AB128" s="71"/>
      <c r="AC128" s="71"/>
      <c r="AD128" s="71"/>
      <c r="AE128" s="71"/>
      <c r="AF128" s="71"/>
      <c r="AG128" s="78"/>
      <c r="AH128" s="73"/>
      <c r="AI128" s="78"/>
      <c r="AJ128" s="73" t="str">
        <f t="shared" si="7"/>
        <v/>
      </c>
      <c r="AK128" s="73"/>
      <c r="AL128" s="74" t="str">
        <f t="shared" si="8"/>
        <v/>
      </c>
      <c r="AM128" s="73"/>
      <c r="AN128" s="74" t="str">
        <f t="shared" si="9"/>
        <v/>
      </c>
      <c r="AO128" s="75" t="str">
        <f t="shared" si="6"/>
        <v/>
      </c>
      <c r="AP128" s="76" t="str">
        <f t="shared" si="44"/>
        <v/>
      </c>
      <c r="AQ128" s="76" t="str">
        <f t="shared" si="45"/>
        <v/>
      </c>
      <c r="AR128" s="73"/>
      <c r="AS128" s="73"/>
      <c r="AT128" s="73"/>
      <c r="AU128" s="342"/>
      <c r="AV128" s="342"/>
      <c r="AW128" s="342"/>
      <c r="AX128" s="342"/>
      <c r="AY128" s="342"/>
      <c r="AZ128" s="342"/>
      <c r="BA128" s="342"/>
      <c r="BB128" s="342"/>
      <c r="BC128" s="342"/>
      <c r="BD128" s="342"/>
      <c r="BE128" s="342"/>
      <c r="BF128" s="342"/>
      <c r="BG128" s="342"/>
      <c r="BH128" s="476"/>
      <c r="BI128" s="38"/>
      <c r="BJ128" s="38"/>
      <c r="BK128" s="38"/>
    </row>
    <row r="129" spans="1:63" ht="15" hidden="1" customHeight="1" x14ac:dyDescent="0.25">
      <c r="A129" s="342"/>
      <c r="B129" s="342"/>
      <c r="C129" s="342"/>
      <c r="D129" s="401"/>
      <c r="E129" s="342"/>
      <c r="F129" s="342"/>
      <c r="G129" s="342"/>
      <c r="H129" s="342"/>
      <c r="I129" s="342"/>
      <c r="J129" s="342"/>
      <c r="K129" s="342"/>
      <c r="L129" s="342"/>
      <c r="M129" s="342"/>
      <c r="N129" s="342"/>
      <c r="O129" s="342"/>
      <c r="P129" s="342"/>
      <c r="Q129" s="342"/>
      <c r="R129" s="342"/>
      <c r="S129" s="342"/>
      <c r="T129" s="342"/>
      <c r="U129" s="342"/>
      <c r="V129" s="342"/>
      <c r="W129" s="342"/>
      <c r="X129" s="342"/>
      <c r="Y129" s="342"/>
      <c r="Z129" s="71">
        <v>5</v>
      </c>
      <c r="AA129" s="71"/>
      <c r="AB129" s="71"/>
      <c r="AC129" s="71"/>
      <c r="AD129" s="71"/>
      <c r="AE129" s="71"/>
      <c r="AF129" s="71"/>
      <c r="AG129" s="78"/>
      <c r="AH129" s="73"/>
      <c r="AI129" s="78"/>
      <c r="AJ129" s="73" t="str">
        <f t="shared" si="7"/>
        <v/>
      </c>
      <c r="AK129" s="73"/>
      <c r="AL129" s="74" t="str">
        <f t="shared" si="8"/>
        <v/>
      </c>
      <c r="AM129" s="73"/>
      <c r="AN129" s="74" t="str">
        <f t="shared" si="9"/>
        <v/>
      </c>
      <c r="AO129" s="75" t="str">
        <f t="shared" si="6"/>
        <v/>
      </c>
      <c r="AP129" s="76" t="str">
        <f t="shared" si="44"/>
        <v/>
      </c>
      <c r="AQ129" s="76" t="str">
        <f t="shared" si="45"/>
        <v/>
      </c>
      <c r="AR129" s="73"/>
      <c r="AS129" s="73"/>
      <c r="AT129" s="73"/>
      <c r="AU129" s="342"/>
      <c r="AV129" s="342"/>
      <c r="AW129" s="342"/>
      <c r="AX129" s="342"/>
      <c r="AY129" s="342"/>
      <c r="AZ129" s="342"/>
      <c r="BA129" s="342"/>
      <c r="BB129" s="342"/>
      <c r="BC129" s="342"/>
      <c r="BD129" s="342"/>
      <c r="BE129" s="342"/>
      <c r="BF129" s="342"/>
      <c r="BG129" s="342"/>
      <c r="BH129" s="476"/>
      <c r="BI129" s="38"/>
      <c r="BJ129" s="38"/>
      <c r="BK129" s="38"/>
    </row>
    <row r="130" spans="1:63" ht="15.75" hidden="1" customHeight="1" x14ac:dyDescent="0.25">
      <c r="A130" s="342"/>
      <c r="B130" s="342"/>
      <c r="C130" s="342"/>
      <c r="D130" s="402"/>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96">
        <v>6</v>
      </c>
      <c r="AA130" s="96"/>
      <c r="AB130" s="96"/>
      <c r="AC130" s="96"/>
      <c r="AD130" s="96"/>
      <c r="AE130" s="96"/>
      <c r="AF130" s="96"/>
      <c r="AG130" s="97"/>
      <c r="AH130" s="98"/>
      <c r="AI130" s="97"/>
      <c r="AJ130" s="98" t="str">
        <f t="shared" si="7"/>
        <v/>
      </c>
      <c r="AK130" s="98"/>
      <c r="AL130" s="99" t="str">
        <f t="shared" si="8"/>
        <v/>
      </c>
      <c r="AM130" s="98"/>
      <c r="AN130" s="99" t="str">
        <f t="shared" si="9"/>
        <v/>
      </c>
      <c r="AO130" s="106" t="str">
        <f t="shared" si="6"/>
        <v/>
      </c>
      <c r="AP130" s="101" t="str">
        <f t="shared" si="44"/>
        <v/>
      </c>
      <c r="AQ130" s="101" t="str">
        <f t="shared" si="45"/>
        <v/>
      </c>
      <c r="AR130" s="98"/>
      <c r="AS130" s="98"/>
      <c r="AT130" s="98"/>
      <c r="AU130" s="395"/>
      <c r="AV130" s="395"/>
      <c r="AW130" s="395"/>
      <c r="AX130" s="395"/>
      <c r="AY130" s="395"/>
      <c r="AZ130" s="395"/>
      <c r="BA130" s="395"/>
      <c r="BB130" s="395"/>
      <c r="BC130" s="395"/>
      <c r="BD130" s="395"/>
      <c r="BE130" s="395"/>
      <c r="BF130" s="395"/>
      <c r="BG130" s="395"/>
      <c r="BH130" s="477"/>
      <c r="BI130" s="38"/>
      <c r="BJ130" s="38"/>
      <c r="BK130" s="38"/>
    </row>
    <row r="131" spans="1:63" ht="15" hidden="1" customHeight="1" x14ac:dyDescent="0.25">
      <c r="A131" s="342"/>
      <c r="B131" s="342"/>
      <c r="C131" s="342"/>
      <c r="D131" s="400"/>
      <c r="E131" s="399"/>
      <c r="F131" s="403"/>
      <c r="G131" s="397"/>
      <c r="H131" s="396"/>
      <c r="I131" s="399" t="str">
        <f>IF(D131="","",IF(D131="RG",'Identificación RG-RF-RLA-FT'!B362,IF(H131="","",(CONCATENATE(H131," ",#REF!," ",G131," ",#REF!," ",M131," ",#REF!," ",L131)))))</f>
        <v/>
      </c>
      <c r="J131" s="396"/>
      <c r="K131" s="396" t="str">
        <f>CONCATENATE(" *",'Identificación RG-RF-RLA-FT'!C357," *",'Identificación RG-RF-RLA-FT'!E357," *",'Identificación RG-RF-RLA-FT'!G357)</f>
        <v xml:space="preserve"> * * *</v>
      </c>
      <c r="L131" s="397"/>
      <c r="M131" s="397"/>
      <c r="N131" s="397"/>
      <c r="O131" s="398"/>
      <c r="P131" s="396"/>
      <c r="Q131" s="394" t="str">
        <f>IF(P131="Muy Alta",100%,IF(P131="Alta",80%,IF(P131="Media",60%,IF(P131="Baja",40%,IF(P131="Muy Baja",20%,"")))))</f>
        <v/>
      </c>
      <c r="R131" s="396"/>
      <c r="S131" s="394" t="str">
        <f>IF(R131="Catastrófico",100%,IF(R131="Mayor",80%,IF(R131="Moderado",60%,IF(R131="Menor",40%,IF(R131="Leve",20%,"")))))</f>
        <v/>
      </c>
      <c r="T131" s="396"/>
      <c r="U131" s="394" t="str">
        <f>IF(T131="Catastrófico",100%,IF(T131="Mayor",80%,IF(T131="Moderado",60%,IF(T131="Menor",40%,IF(T131="Leve",20%,"")))))</f>
        <v/>
      </c>
      <c r="V131" s="396" t="str">
        <f>IF(W131=100%,"Catastrófico",IF(W131=80%,"Mayor",IF(W131=60%,"Moderado",IF(W131=40%,"Menor",IF(W131=20%,"Leve","")))))</f>
        <v/>
      </c>
      <c r="W131" s="394" t="str">
        <f>IF(AND(S131="",U131=""),"",MAX(S131,U131))</f>
        <v/>
      </c>
      <c r="X131" s="394" t="str">
        <f>CONCATENATE(P131,V131)</f>
        <v/>
      </c>
      <c r="Y131" s="396" t="str">
        <f>IF(X131="Muy AltaLeve","Alto",IF(X131="Muy AltaMenor","Alto",IF(X131="Muy AltaModerado","Alto",IF(X131="Muy AltaMayor","Alto",IF(X131="Muy AltaCatastrófico","Extremo",IF(X131="AltaLeve","Moderado",IF(X131="AltaMenor","Moderado",IF(X131="AltaModerado","Alto",IF(X131="AltaMayor","Alto",IF(X131="AltaCatastrófico","Extremo",IF(X131="MediaLeve","Moderado",IF(X131="MediaMenor","Moderado",IF(X131="MediaModerado","Moderado",IF(X131="MediaMayor","Alto",IF(X131="MediaCatastrófico","Extremo",IF(X131="BajaLeve","Bajo",IF(X131="BajaMenor","Moderado",IF(X131="BajaModerado","Moderado",IF(X131="BajaMayor","Alto",IF(X131="BajaCatastrófico","Extremo",IF(X131="Muy BajaLeve","Bajo",IF(X131="Muy BajaMenor","Bajo",IF(X131="Muy BajaModerado","Moderado",IF(X131="Muy BajaMayor","Alto",IF(X131="Muy BajaCatastrófico","Extremo","")))))))))))))))))))))))))</f>
        <v/>
      </c>
      <c r="Z131" s="63">
        <v>1</v>
      </c>
      <c r="AA131" s="63"/>
      <c r="AB131" s="63"/>
      <c r="AC131" s="63"/>
      <c r="AD131" s="63"/>
      <c r="AE131" s="63"/>
      <c r="AF131" s="63"/>
      <c r="AG131" s="104"/>
      <c r="AH131" s="64"/>
      <c r="AI131" s="104"/>
      <c r="AJ131" s="64" t="str">
        <f t="shared" si="7"/>
        <v/>
      </c>
      <c r="AK131" s="64"/>
      <c r="AL131" s="66" t="str">
        <f t="shared" si="8"/>
        <v/>
      </c>
      <c r="AM131" s="64"/>
      <c r="AN131" s="66" t="str">
        <f t="shared" si="9"/>
        <v/>
      </c>
      <c r="AO131" s="67" t="str">
        <f t="shared" si="6"/>
        <v/>
      </c>
      <c r="AP131" s="68" t="str">
        <f>IFERROR(IF(AJ131="Probabilidad",(Q131-(+Q131*AO131)),IF(AJ131="Impacto",Q131,"")),"")</f>
        <v/>
      </c>
      <c r="AQ131" s="68" t="str">
        <f>IFERROR(IF(AJ131="Impacto",(W131-(+W131*AO131)),IF(AJ131="Probabilidad",W131,"")),"")</f>
        <v/>
      </c>
      <c r="AR131" s="64"/>
      <c r="AS131" s="64"/>
      <c r="AT131" s="64"/>
      <c r="AU131" s="452" t="str">
        <f>Q131</f>
        <v/>
      </c>
      <c r="AV131" s="452" t="str">
        <f>IF(AP131="","",MIN(AP131:AP136))</f>
        <v/>
      </c>
      <c r="AW131" s="396" t="str">
        <f>IFERROR(IF(AV131="","",IF(AV131&lt;=0.2,"Muy Baja",IF(AV131&lt;=0.4,"Baja",IF(AV131&lt;=0.6,"Media",IF(AV131&lt;=0.8,"Alta","Muy Alta"))))),"")</f>
        <v/>
      </c>
      <c r="AX131" s="452" t="str">
        <f>W131</f>
        <v/>
      </c>
      <c r="AY131" s="452" t="str">
        <f>IF(AQ131="","",MIN(AQ131:AQ136))</f>
        <v/>
      </c>
      <c r="AZ131" s="396" t="str">
        <f>IFERROR(IF(AY131="","",IF(AY131&lt;=0.2,"Leve",IF(AY131&lt;=0.4,"Menor",IF(AY131&lt;=0.6,"Moderado",IF(AY131&lt;=0.8,"Mayor","Catastrófico"))))),"")</f>
        <v/>
      </c>
      <c r="BA131" s="396" t="str">
        <f>Y131</f>
        <v/>
      </c>
      <c r="BB131" s="396" t="str">
        <f>IFERROR(IF(OR(AND(AW131="Muy Baja",AZ131="Leve"),AND(AW131="Muy Baja",AZ131="Menor"),AND(AW131="Baja",AZ131="Leve")),"Bajo",IF(OR(AND(AW131="Muy baja",AZ131="Moderado"),AND(AW131="Baja",AZ131="Menor"),AND(AW131="Baja",AZ131="Moderado"),AND(AW131="Media",AZ131="Leve"),AND(AW131="Media",AZ131="Menor"),AND(AW131="Media",AZ131="Moderado"),AND(AW131="Alta",AZ131="Leve"),AND(AW131="Alta",AZ131="Menor")),"Moderado",IF(OR(AND(AW131="Muy Baja",AZ131="Mayor"),AND(AW131="Baja",AZ131="Mayor"),AND(AW131="Media",AZ131="Mayor"),AND(AW131="Alta",AZ131="Moderado"),AND(AW131="Alta",AZ131="Mayor"),AND(AW131="Muy Alta",AZ131="Leve"),AND(AW131="Muy Alta",AZ131="Menor"),AND(AW131="Muy Alta",AZ131="Moderado"),AND(AW131="Muy Alta",AZ131="Mayor")),"Alto",IF(OR(AND(AW131="Muy Baja",AZ131="Catastrófico"),AND(AW131="Baja",AZ131="Catastrófico"),AND(AW131="Media",AZ131="Catastrófico"),AND(AW131="Alta",AZ131="Catastrófico"),AND(AW131="Muy Alta",AZ131="Catastrófico")),"Extremo","")))),"")</f>
        <v/>
      </c>
      <c r="BC131" s="396"/>
      <c r="BD131" s="397"/>
      <c r="BE131" s="397"/>
      <c r="BF131" s="468"/>
      <c r="BG131" s="468"/>
      <c r="BH131" s="475"/>
      <c r="BI131" s="38"/>
      <c r="BJ131" s="38"/>
      <c r="BK131" s="38"/>
    </row>
    <row r="132" spans="1:63" ht="15" hidden="1" customHeight="1" x14ac:dyDescent="0.25">
      <c r="A132" s="342"/>
      <c r="B132" s="342"/>
      <c r="C132" s="342"/>
      <c r="D132" s="401"/>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71">
        <v>2</v>
      </c>
      <c r="AA132" s="71"/>
      <c r="AB132" s="71"/>
      <c r="AC132" s="71"/>
      <c r="AD132" s="71"/>
      <c r="AE132" s="71"/>
      <c r="AF132" s="71"/>
      <c r="AG132" s="78"/>
      <c r="AH132" s="73"/>
      <c r="AI132" s="78"/>
      <c r="AJ132" s="73" t="str">
        <f t="shared" si="7"/>
        <v/>
      </c>
      <c r="AK132" s="73"/>
      <c r="AL132" s="74" t="str">
        <f t="shared" si="8"/>
        <v/>
      </c>
      <c r="AM132" s="73"/>
      <c r="AN132" s="74" t="str">
        <f t="shared" si="9"/>
        <v/>
      </c>
      <c r="AO132" s="75" t="str">
        <f t="shared" si="6"/>
        <v/>
      </c>
      <c r="AP132" s="76" t="str">
        <f>IFERROR(IF(AND(AJ131="Probabilidad",AJ132="Probabilidad"),(AP131-(+AP131*AO132)),IF(AJ132="Probabilidad",(Q131-(+Q131*AO132)),IF(AJ132="Impacto",AP131,""))),"")</f>
        <v/>
      </c>
      <c r="AQ132" s="76" t="str">
        <f>IFERROR(IF(AND(AJ131="Impacto",AJ132="Impacto"),(AQ131-(+AQ131*AO132)),IF(AJ132="Impacto",(W131-(W131*AO132)),IF(AJ132="Probabilidad",AQ131,""))),"")</f>
        <v/>
      </c>
      <c r="AR132" s="73"/>
      <c r="AS132" s="73"/>
      <c r="AT132" s="73"/>
      <c r="AU132" s="342"/>
      <c r="AV132" s="342"/>
      <c r="AW132" s="342"/>
      <c r="AX132" s="342"/>
      <c r="AY132" s="342"/>
      <c r="AZ132" s="342"/>
      <c r="BA132" s="342"/>
      <c r="BB132" s="342"/>
      <c r="BC132" s="342"/>
      <c r="BD132" s="342"/>
      <c r="BE132" s="342"/>
      <c r="BF132" s="342"/>
      <c r="BG132" s="342"/>
      <c r="BH132" s="476"/>
      <c r="BI132" s="38"/>
      <c r="BJ132" s="38"/>
      <c r="BK132" s="38"/>
    </row>
    <row r="133" spans="1:63" ht="15" hidden="1" customHeight="1" x14ac:dyDescent="0.25">
      <c r="A133" s="342"/>
      <c r="B133" s="342"/>
      <c r="C133" s="342"/>
      <c r="D133" s="401"/>
      <c r="E133" s="342"/>
      <c r="F133" s="342"/>
      <c r="G133" s="342"/>
      <c r="H133" s="342"/>
      <c r="I133" s="342"/>
      <c r="J133" s="342"/>
      <c r="K133" s="342"/>
      <c r="L133" s="342"/>
      <c r="M133" s="342"/>
      <c r="N133" s="342"/>
      <c r="O133" s="342"/>
      <c r="P133" s="342"/>
      <c r="Q133" s="342"/>
      <c r="R133" s="342"/>
      <c r="S133" s="342"/>
      <c r="T133" s="342"/>
      <c r="U133" s="342"/>
      <c r="V133" s="342"/>
      <c r="W133" s="342"/>
      <c r="X133" s="342"/>
      <c r="Y133" s="342"/>
      <c r="Z133" s="71">
        <v>3</v>
      </c>
      <c r="AA133" s="71"/>
      <c r="AB133" s="71"/>
      <c r="AC133" s="71"/>
      <c r="AD133" s="71"/>
      <c r="AE133" s="71"/>
      <c r="AF133" s="71"/>
      <c r="AG133" s="78"/>
      <c r="AH133" s="73"/>
      <c r="AI133" s="78"/>
      <c r="AJ133" s="73" t="str">
        <f t="shared" si="7"/>
        <v/>
      </c>
      <c r="AK133" s="73"/>
      <c r="AL133" s="74" t="str">
        <f t="shared" si="8"/>
        <v/>
      </c>
      <c r="AM133" s="73"/>
      <c r="AN133" s="74" t="str">
        <f t="shared" si="9"/>
        <v/>
      </c>
      <c r="AO133" s="75" t="str">
        <f t="shared" si="6"/>
        <v/>
      </c>
      <c r="AP133" s="76" t="str">
        <f t="shared" ref="AP133:AP136" si="46">IFERROR(IF(AND(AJ132="Probabilidad",AJ133="Probabilidad"),(AP132-(+AP132*AO133)),IF(AND(AJ132="Impacto",AJ133="Probabilidad"),(AP131-(+AP131*AO133)),IF(AJ133="Impacto",AP132,""))),"")</f>
        <v/>
      </c>
      <c r="AQ133" s="76" t="str">
        <f t="shared" ref="AQ133:AQ136" si="47">IFERROR(IF(AND(AJ132="Impacto",AJ133="Impacto"),(AQ132-(+AQ132*AO133)),IF(AND(AJ132="Probabilidad",AJ133="Impacto"),(AQ131-(+AQ131*AO133)),IF(AJ133="Probabilidad",AQ132,""))),"")</f>
        <v/>
      </c>
      <c r="AR133" s="73"/>
      <c r="AS133" s="73"/>
      <c r="AT133" s="73"/>
      <c r="AU133" s="342"/>
      <c r="AV133" s="342"/>
      <c r="AW133" s="342"/>
      <c r="AX133" s="342"/>
      <c r="AY133" s="342"/>
      <c r="AZ133" s="342"/>
      <c r="BA133" s="342"/>
      <c r="BB133" s="342"/>
      <c r="BC133" s="342"/>
      <c r="BD133" s="342"/>
      <c r="BE133" s="342"/>
      <c r="BF133" s="342"/>
      <c r="BG133" s="342"/>
      <c r="BH133" s="476"/>
      <c r="BI133" s="38"/>
      <c r="BJ133" s="38"/>
      <c r="BK133" s="38"/>
    </row>
    <row r="134" spans="1:63" ht="15" hidden="1" customHeight="1" x14ac:dyDescent="0.25">
      <c r="A134" s="342"/>
      <c r="B134" s="342"/>
      <c r="C134" s="342"/>
      <c r="D134" s="401"/>
      <c r="E134" s="342"/>
      <c r="F134" s="342"/>
      <c r="G134" s="342"/>
      <c r="H134" s="342"/>
      <c r="I134" s="342"/>
      <c r="J134" s="342"/>
      <c r="K134" s="342"/>
      <c r="L134" s="342"/>
      <c r="M134" s="342"/>
      <c r="N134" s="342"/>
      <c r="O134" s="342"/>
      <c r="P134" s="342"/>
      <c r="Q134" s="342"/>
      <c r="R134" s="342"/>
      <c r="S134" s="342"/>
      <c r="T134" s="342"/>
      <c r="U134" s="342"/>
      <c r="V134" s="342"/>
      <c r="W134" s="342"/>
      <c r="X134" s="342"/>
      <c r="Y134" s="342"/>
      <c r="Z134" s="71">
        <v>4</v>
      </c>
      <c r="AA134" s="71"/>
      <c r="AB134" s="71"/>
      <c r="AC134" s="71"/>
      <c r="AD134" s="71"/>
      <c r="AE134" s="71"/>
      <c r="AF134" s="71"/>
      <c r="AG134" s="78"/>
      <c r="AH134" s="73"/>
      <c r="AI134" s="78"/>
      <c r="AJ134" s="73" t="str">
        <f t="shared" si="7"/>
        <v/>
      </c>
      <c r="AK134" s="73"/>
      <c r="AL134" s="74" t="str">
        <f t="shared" si="8"/>
        <v/>
      </c>
      <c r="AM134" s="73"/>
      <c r="AN134" s="74" t="str">
        <f t="shared" si="9"/>
        <v/>
      </c>
      <c r="AO134" s="75" t="str">
        <f t="shared" si="6"/>
        <v/>
      </c>
      <c r="AP134" s="76" t="str">
        <f t="shared" si="46"/>
        <v/>
      </c>
      <c r="AQ134" s="76" t="str">
        <f t="shared" si="47"/>
        <v/>
      </c>
      <c r="AR134" s="73"/>
      <c r="AS134" s="73"/>
      <c r="AT134" s="73"/>
      <c r="AU134" s="342"/>
      <c r="AV134" s="342"/>
      <c r="AW134" s="342"/>
      <c r="AX134" s="342"/>
      <c r="AY134" s="342"/>
      <c r="AZ134" s="342"/>
      <c r="BA134" s="342"/>
      <c r="BB134" s="342"/>
      <c r="BC134" s="342"/>
      <c r="BD134" s="342"/>
      <c r="BE134" s="342"/>
      <c r="BF134" s="342"/>
      <c r="BG134" s="342"/>
      <c r="BH134" s="476"/>
      <c r="BI134" s="38"/>
      <c r="BJ134" s="38"/>
      <c r="BK134" s="38"/>
    </row>
    <row r="135" spans="1:63" ht="15" hidden="1" customHeight="1" x14ac:dyDescent="0.25">
      <c r="A135" s="342"/>
      <c r="B135" s="342"/>
      <c r="C135" s="342"/>
      <c r="D135" s="401"/>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71">
        <v>5</v>
      </c>
      <c r="AA135" s="71"/>
      <c r="AB135" s="71"/>
      <c r="AC135" s="71"/>
      <c r="AD135" s="71"/>
      <c r="AE135" s="71"/>
      <c r="AF135" s="71"/>
      <c r="AG135" s="78"/>
      <c r="AH135" s="73"/>
      <c r="AI135" s="78"/>
      <c r="AJ135" s="73" t="str">
        <f t="shared" si="7"/>
        <v/>
      </c>
      <c r="AK135" s="73"/>
      <c r="AL135" s="74" t="str">
        <f t="shared" si="8"/>
        <v/>
      </c>
      <c r="AM135" s="73"/>
      <c r="AN135" s="74" t="str">
        <f t="shared" si="9"/>
        <v/>
      </c>
      <c r="AO135" s="75" t="str">
        <f t="shared" si="6"/>
        <v/>
      </c>
      <c r="AP135" s="76" t="str">
        <f t="shared" si="46"/>
        <v/>
      </c>
      <c r="AQ135" s="76" t="str">
        <f t="shared" si="47"/>
        <v/>
      </c>
      <c r="AR135" s="73"/>
      <c r="AS135" s="73"/>
      <c r="AT135" s="73"/>
      <c r="AU135" s="342"/>
      <c r="AV135" s="342"/>
      <c r="AW135" s="342"/>
      <c r="AX135" s="342"/>
      <c r="AY135" s="342"/>
      <c r="AZ135" s="342"/>
      <c r="BA135" s="342"/>
      <c r="BB135" s="342"/>
      <c r="BC135" s="342"/>
      <c r="BD135" s="342"/>
      <c r="BE135" s="342"/>
      <c r="BF135" s="342"/>
      <c r="BG135" s="342"/>
      <c r="BH135" s="476"/>
      <c r="BI135" s="38"/>
      <c r="BJ135" s="38"/>
      <c r="BK135" s="38"/>
    </row>
    <row r="136" spans="1:63" ht="15.75" hidden="1" customHeight="1" x14ac:dyDescent="0.25">
      <c r="A136" s="342"/>
      <c r="B136" s="342"/>
      <c r="C136" s="342"/>
      <c r="D136" s="402"/>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96">
        <v>6</v>
      </c>
      <c r="AA136" s="96"/>
      <c r="AB136" s="96"/>
      <c r="AC136" s="96"/>
      <c r="AD136" s="96"/>
      <c r="AE136" s="96"/>
      <c r="AF136" s="96"/>
      <c r="AG136" s="97"/>
      <c r="AH136" s="98"/>
      <c r="AI136" s="97"/>
      <c r="AJ136" s="98" t="str">
        <f t="shared" si="7"/>
        <v/>
      </c>
      <c r="AK136" s="98"/>
      <c r="AL136" s="99" t="str">
        <f t="shared" si="8"/>
        <v/>
      </c>
      <c r="AM136" s="98"/>
      <c r="AN136" s="99" t="str">
        <f t="shared" si="9"/>
        <v/>
      </c>
      <c r="AO136" s="106" t="str">
        <f t="shared" si="6"/>
        <v/>
      </c>
      <c r="AP136" s="101" t="str">
        <f t="shared" si="46"/>
        <v/>
      </c>
      <c r="AQ136" s="101" t="str">
        <f t="shared" si="47"/>
        <v/>
      </c>
      <c r="AR136" s="98"/>
      <c r="AS136" s="98"/>
      <c r="AT136" s="98"/>
      <c r="AU136" s="395"/>
      <c r="AV136" s="395"/>
      <c r="AW136" s="395"/>
      <c r="AX136" s="395"/>
      <c r="AY136" s="395"/>
      <c r="AZ136" s="395"/>
      <c r="BA136" s="395"/>
      <c r="BB136" s="395"/>
      <c r="BC136" s="395"/>
      <c r="BD136" s="395"/>
      <c r="BE136" s="395"/>
      <c r="BF136" s="395"/>
      <c r="BG136" s="395"/>
      <c r="BH136" s="477"/>
      <c r="BI136" s="38"/>
      <c r="BJ136" s="38"/>
      <c r="BK136" s="38"/>
    </row>
    <row r="137" spans="1:63" ht="15" hidden="1" customHeight="1" x14ac:dyDescent="0.25">
      <c r="A137" s="342"/>
      <c r="B137" s="342"/>
      <c r="C137" s="342"/>
      <c r="D137" s="400"/>
      <c r="E137" s="399"/>
      <c r="F137" s="403"/>
      <c r="G137" s="397"/>
      <c r="H137" s="396"/>
      <c r="I137" s="399" t="str">
        <f>IF(D137="","",IF(D137="RG",'Identificación RG-RF-RLA-FT'!B379,IF(H137="","",(CONCATENATE(H137," ",#REF!," ",G137," ",#REF!," ",M137," ",#REF!," ",L137)))))</f>
        <v/>
      </c>
      <c r="J137" s="396"/>
      <c r="K137" s="396" t="str">
        <f>CONCATENATE(" *",'Identificación RG-RF-RLA-FT'!C374," *",'Identificación RG-RF-RLA-FT'!E374," *",'Identificación RG-RF-RLA-FT'!G374)</f>
        <v xml:space="preserve"> * * *</v>
      </c>
      <c r="L137" s="397"/>
      <c r="M137" s="397"/>
      <c r="N137" s="397"/>
      <c r="O137" s="398"/>
      <c r="P137" s="396"/>
      <c r="Q137" s="394" t="str">
        <f>IF(P137="Muy Alta",100%,IF(P137="Alta",80%,IF(P137="Media",60%,IF(P137="Baja",40%,IF(P137="Muy Baja",20%,"")))))</f>
        <v/>
      </c>
      <c r="R137" s="396"/>
      <c r="S137" s="394" t="str">
        <f>IF(R137="Catastrófico",100%,IF(R137="Mayor",80%,IF(R137="Moderado",60%,IF(R137="Menor",40%,IF(R137="Leve",20%,"")))))</f>
        <v/>
      </c>
      <c r="T137" s="396"/>
      <c r="U137" s="394" t="str">
        <f>IF(T137="Catastrófico",100%,IF(T137="Mayor",80%,IF(T137="Moderado",60%,IF(T137="Menor",40%,IF(T137="Leve",20%,"")))))</f>
        <v/>
      </c>
      <c r="V137" s="396" t="str">
        <f>IF(W137=100%,"Catastrófico",IF(W137=80%,"Mayor",IF(W137=60%,"Moderado",IF(W137=40%,"Menor",IF(W137=20%,"Leve","")))))</f>
        <v/>
      </c>
      <c r="W137" s="394" t="str">
        <f>IF(AND(S137="",U137=""),"",MAX(S137,U137))</f>
        <v/>
      </c>
      <c r="X137" s="394" t="str">
        <f>CONCATENATE(P137,V137)</f>
        <v/>
      </c>
      <c r="Y137" s="396" t="str">
        <f>IF(X137="Muy AltaLeve","Alto",IF(X137="Muy AltaMenor","Alto",IF(X137="Muy AltaModerado","Alto",IF(X137="Muy AltaMayor","Alto",IF(X137="Muy AltaCatastrófico","Extremo",IF(X137="AltaLeve","Moderado",IF(X137="AltaMenor","Moderado",IF(X137="AltaModerado","Alto",IF(X137="AltaMayor","Alto",IF(X137="AltaCatastrófico","Extremo",IF(X137="MediaLeve","Moderado",IF(X137="MediaMenor","Moderado",IF(X137="MediaModerado","Moderado",IF(X137="MediaMayor","Alto",IF(X137="MediaCatastrófico","Extremo",IF(X137="BajaLeve","Bajo",IF(X137="BajaMenor","Moderado",IF(X137="BajaModerado","Moderado",IF(X137="BajaMayor","Alto",IF(X137="BajaCatastrófico","Extremo",IF(X137="Muy BajaLeve","Bajo",IF(X137="Muy BajaMenor","Bajo",IF(X137="Muy BajaModerado","Moderado",IF(X137="Muy BajaMayor","Alto",IF(X137="Muy BajaCatastrófico","Extremo","")))))))))))))))))))))))))</f>
        <v/>
      </c>
      <c r="Z137" s="63">
        <v>1</v>
      </c>
      <c r="AA137" s="63"/>
      <c r="AB137" s="63"/>
      <c r="AC137" s="63"/>
      <c r="AD137" s="63"/>
      <c r="AE137" s="63"/>
      <c r="AF137" s="63"/>
      <c r="AG137" s="104"/>
      <c r="AH137" s="64"/>
      <c r="AI137" s="104"/>
      <c r="AJ137" s="64" t="str">
        <f t="shared" si="7"/>
        <v/>
      </c>
      <c r="AK137" s="64"/>
      <c r="AL137" s="66" t="str">
        <f t="shared" si="8"/>
        <v/>
      </c>
      <c r="AM137" s="64"/>
      <c r="AN137" s="66" t="str">
        <f t="shared" si="9"/>
        <v/>
      </c>
      <c r="AO137" s="67" t="str">
        <f t="shared" si="6"/>
        <v/>
      </c>
      <c r="AP137" s="68" t="str">
        <f>IFERROR(IF(AJ137="Probabilidad",(Q137-(+Q137*AO137)),IF(AJ137="Impacto",Q137,"")),"")</f>
        <v/>
      </c>
      <c r="AQ137" s="68" t="str">
        <f>IFERROR(IF(AJ137="Impacto",(W137-(+W137*AO137)),IF(AJ137="Probabilidad",W137,"")),"")</f>
        <v/>
      </c>
      <c r="AR137" s="64"/>
      <c r="AS137" s="64"/>
      <c r="AT137" s="64"/>
      <c r="AU137" s="452" t="str">
        <f>Q137</f>
        <v/>
      </c>
      <c r="AV137" s="452" t="str">
        <f>IF(AP137="","",MIN(AP137:AP142))</f>
        <v/>
      </c>
      <c r="AW137" s="396" t="str">
        <f>IFERROR(IF(AV137="","",IF(AV137&lt;=0.2,"Muy Baja",IF(AV137&lt;=0.4,"Baja",IF(AV137&lt;=0.6,"Media",IF(AV137&lt;=0.8,"Alta","Muy Alta"))))),"")</f>
        <v/>
      </c>
      <c r="AX137" s="452" t="str">
        <f>W137</f>
        <v/>
      </c>
      <c r="AY137" s="452" t="str">
        <f>IF(AQ137="","",MIN(AQ137:AQ142))</f>
        <v/>
      </c>
      <c r="AZ137" s="396" t="str">
        <f>IFERROR(IF(AY137="","",IF(AY137&lt;=0.2,"Leve",IF(AY137&lt;=0.4,"Menor",IF(AY137&lt;=0.6,"Moderado",IF(AY137&lt;=0.8,"Mayor","Catastrófico"))))),"")</f>
        <v/>
      </c>
      <c r="BA137" s="396" t="str">
        <f>Y137</f>
        <v/>
      </c>
      <c r="BB137" s="396" t="str">
        <f>IFERROR(IF(OR(AND(AW137="Muy Baja",AZ137="Leve"),AND(AW137="Muy Baja",AZ137="Menor"),AND(AW137="Baja",AZ137="Leve")),"Bajo",IF(OR(AND(AW137="Muy baja",AZ137="Moderado"),AND(AW137="Baja",AZ137="Menor"),AND(AW137="Baja",AZ137="Moderado"),AND(AW137="Media",AZ137="Leve"),AND(AW137="Media",AZ137="Menor"),AND(AW137="Media",AZ137="Moderado"),AND(AW137="Alta",AZ137="Leve"),AND(AW137="Alta",AZ137="Menor")),"Moderado",IF(OR(AND(AW137="Muy Baja",AZ137="Mayor"),AND(AW137="Baja",AZ137="Mayor"),AND(AW137="Media",AZ137="Mayor"),AND(AW137="Alta",AZ137="Moderado"),AND(AW137="Alta",AZ137="Mayor"),AND(AW137="Muy Alta",AZ137="Leve"),AND(AW137="Muy Alta",AZ137="Menor"),AND(AW137="Muy Alta",AZ137="Moderado"),AND(AW137="Muy Alta",AZ137="Mayor")),"Alto",IF(OR(AND(AW137="Muy Baja",AZ137="Catastrófico"),AND(AW137="Baja",AZ137="Catastrófico"),AND(AW137="Media",AZ137="Catastrófico"),AND(AW137="Alta",AZ137="Catastrófico"),AND(AW137="Muy Alta",AZ137="Catastrófico")),"Extremo","")))),"")</f>
        <v/>
      </c>
      <c r="BC137" s="396"/>
      <c r="BD137" s="397"/>
      <c r="BE137" s="397"/>
      <c r="BF137" s="468"/>
      <c r="BG137" s="468"/>
      <c r="BH137" s="475"/>
      <c r="BI137" s="38"/>
      <c r="BJ137" s="38"/>
      <c r="BK137" s="38"/>
    </row>
    <row r="138" spans="1:63" ht="15" hidden="1" customHeight="1" x14ac:dyDescent="0.25">
      <c r="A138" s="342"/>
      <c r="B138" s="342"/>
      <c r="C138" s="342"/>
      <c r="D138" s="401"/>
      <c r="E138" s="342"/>
      <c r="F138" s="342"/>
      <c r="G138" s="342"/>
      <c r="H138" s="342"/>
      <c r="I138" s="342"/>
      <c r="J138" s="342"/>
      <c r="K138" s="342"/>
      <c r="L138" s="342"/>
      <c r="M138" s="342"/>
      <c r="N138" s="342"/>
      <c r="O138" s="342"/>
      <c r="P138" s="342"/>
      <c r="Q138" s="342"/>
      <c r="R138" s="342"/>
      <c r="S138" s="342"/>
      <c r="T138" s="342"/>
      <c r="U138" s="342"/>
      <c r="V138" s="342"/>
      <c r="W138" s="342"/>
      <c r="X138" s="342"/>
      <c r="Y138" s="342"/>
      <c r="Z138" s="71">
        <v>2</v>
      </c>
      <c r="AA138" s="71"/>
      <c r="AB138" s="71"/>
      <c r="AC138" s="71"/>
      <c r="AD138" s="71"/>
      <c r="AE138" s="71"/>
      <c r="AF138" s="71"/>
      <c r="AG138" s="78"/>
      <c r="AH138" s="73"/>
      <c r="AI138" s="78"/>
      <c r="AJ138" s="73" t="str">
        <f t="shared" si="7"/>
        <v/>
      </c>
      <c r="AK138" s="73"/>
      <c r="AL138" s="74" t="str">
        <f t="shared" si="8"/>
        <v/>
      </c>
      <c r="AM138" s="73"/>
      <c r="AN138" s="74" t="str">
        <f t="shared" si="9"/>
        <v/>
      </c>
      <c r="AO138" s="75" t="str">
        <f t="shared" si="6"/>
        <v/>
      </c>
      <c r="AP138" s="76" t="str">
        <f>IFERROR(IF(AND(AJ137="Probabilidad",AJ138="Probabilidad"),(AP137-(+AP137*AO138)),IF(AJ138="Probabilidad",(Q137-(+Q137*AO138)),IF(AJ138="Impacto",AP137,""))),"")</f>
        <v/>
      </c>
      <c r="AQ138" s="76" t="str">
        <f>IFERROR(IF(AND(AJ137="Impacto",AJ138="Impacto"),(AQ137-(+AQ137*AO138)),IF(AJ138="Impacto",(W137-(W137*AO138)),IF(AJ138="Probabilidad",AQ137,""))),"")</f>
        <v/>
      </c>
      <c r="AR138" s="73"/>
      <c r="AS138" s="73"/>
      <c r="AT138" s="73"/>
      <c r="AU138" s="342"/>
      <c r="AV138" s="342"/>
      <c r="AW138" s="342"/>
      <c r="AX138" s="342"/>
      <c r="AY138" s="342"/>
      <c r="AZ138" s="342"/>
      <c r="BA138" s="342"/>
      <c r="BB138" s="342"/>
      <c r="BC138" s="342"/>
      <c r="BD138" s="342"/>
      <c r="BE138" s="342"/>
      <c r="BF138" s="342"/>
      <c r="BG138" s="342"/>
      <c r="BH138" s="476"/>
      <c r="BI138" s="38"/>
      <c r="BJ138" s="38"/>
      <c r="BK138" s="38"/>
    </row>
    <row r="139" spans="1:63" ht="15" hidden="1" customHeight="1" x14ac:dyDescent="0.25">
      <c r="A139" s="342"/>
      <c r="B139" s="342"/>
      <c r="C139" s="342"/>
      <c r="D139" s="401"/>
      <c r="E139" s="342"/>
      <c r="F139" s="342"/>
      <c r="G139" s="342"/>
      <c r="H139" s="342"/>
      <c r="I139" s="342"/>
      <c r="J139" s="342"/>
      <c r="K139" s="342"/>
      <c r="L139" s="342"/>
      <c r="M139" s="342"/>
      <c r="N139" s="342"/>
      <c r="O139" s="342"/>
      <c r="P139" s="342"/>
      <c r="Q139" s="342"/>
      <c r="R139" s="342"/>
      <c r="S139" s="342"/>
      <c r="T139" s="342"/>
      <c r="U139" s="342"/>
      <c r="V139" s="342"/>
      <c r="W139" s="342"/>
      <c r="X139" s="342"/>
      <c r="Y139" s="342"/>
      <c r="Z139" s="71">
        <v>3</v>
      </c>
      <c r="AA139" s="71"/>
      <c r="AB139" s="71"/>
      <c r="AC139" s="71"/>
      <c r="AD139" s="71"/>
      <c r="AE139" s="71"/>
      <c r="AF139" s="71"/>
      <c r="AG139" s="78"/>
      <c r="AH139" s="73"/>
      <c r="AI139" s="78"/>
      <c r="AJ139" s="73" t="str">
        <f t="shared" si="7"/>
        <v/>
      </c>
      <c r="AK139" s="73"/>
      <c r="AL139" s="74" t="str">
        <f t="shared" si="8"/>
        <v/>
      </c>
      <c r="AM139" s="73"/>
      <c r="AN139" s="74" t="str">
        <f t="shared" si="9"/>
        <v/>
      </c>
      <c r="AO139" s="75" t="str">
        <f t="shared" si="6"/>
        <v/>
      </c>
      <c r="AP139" s="76" t="str">
        <f t="shared" ref="AP139:AP142" si="48">IFERROR(IF(AND(AJ138="Probabilidad",AJ139="Probabilidad"),(AP138-(+AP138*AO139)),IF(AND(AJ138="Impacto",AJ139="Probabilidad"),(AP137-(+AP137*AO139)),IF(AJ139="Impacto",AP138,""))),"")</f>
        <v/>
      </c>
      <c r="AQ139" s="76" t="str">
        <f t="shared" ref="AQ139:AQ142" si="49">IFERROR(IF(AND(AJ138="Impacto",AJ139="Impacto"),(AQ138-(+AQ138*AO139)),IF(AND(AJ138="Probabilidad",AJ139="Impacto"),(AQ137-(+AQ137*AO139)),IF(AJ139="Probabilidad",AQ138,""))),"")</f>
        <v/>
      </c>
      <c r="AR139" s="73"/>
      <c r="AS139" s="73"/>
      <c r="AT139" s="73"/>
      <c r="AU139" s="342"/>
      <c r="AV139" s="342"/>
      <c r="AW139" s="342"/>
      <c r="AX139" s="342"/>
      <c r="AY139" s="342"/>
      <c r="AZ139" s="342"/>
      <c r="BA139" s="342"/>
      <c r="BB139" s="342"/>
      <c r="BC139" s="342"/>
      <c r="BD139" s="342"/>
      <c r="BE139" s="342"/>
      <c r="BF139" s="342"/>
      <c r="BG139" s="342"/>
      <c r="BH139" s="476"/>
      <c r="BI139" s="38"/>
      <c r="BJ139" s="38"/>
      <c r="BK139" s="38"/>
    </row>
    <row r="140" spans="1:63" ht="15" hidden="1" customHeight="1" x14ac:dyDescent="0.25">
      <c r="A140" s="342"/>
      <c r="B140" s="342"/>
      <c r="C140" s="342"/>
      <c r="D140" s="401"/>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71">
        <v>4</v>
      </c>
      <c r="AA140" s="71"/>
      <c r="AB140" s="71"/>
      <c r="AC140" s="71"/>
      <c r="AD140" s="71"/>
      <c r="AE140" s="71"/>
      <c r="AF140" s="71"/>
      <c r="AG140" s="78"/>
      <c r="AH140" s="73"/>
      <c r="AI140" s="78"/>
      <c r="AJ140" s="73" t="str">
        <f t="shared" si="7"/>
        <v/>
      </c>
      <c r="AK140" s="73"/>
      <c r="AL140" s="74" t="str">
        <f t="shared" si="8"/>
        <v/>
      </c>
      <c r="AM140" s="73"/>
      <c r="AN140" s="74" t="str">
        <f t="shared" si="9"/>
        <v/>
      </c>
      <c r="AO140" s="75" t="str">
        <f t="shared" si="6"/>
        <v/>
      </c>
      <c r="AP140" s="76" t="str">
        <f t="shared" si="48"/>
        <v/>
      </c>
      <c r="AQ140" s="76" t="str">
        <f t="shared" si="49"/>
        <v/>
      </c>
      <c r="AR140" s="73"/>
      <c r="AS140" s="73"/>
      <c r="AT140" s="73"/>
      <c r="AU140" s="342"/>
      <c r="AV140" s="342"/>
      <c r="AW140" s="342"/>
      <c r="AX140" s="342"/>
      <c r="AY140" s="342"/>
      <c r="AZ140" s="342"/>
      <c r="BA140" s="342"/>
      <c r="BB140" s="342"/>
      <c r="BC140" s="342"/>
      <c r="BD140" s="342"/>
      <c r="BE140" s="342"/>
      <c r="BF140" s="342"/>
      <c r="BG140" s="342"/>
      <c r="BH140" s="476"/>
      <c r="BI140" s="38"/>
      <c r="BJ140" s="38"/>
      <c r="BK140" s="38"/>
    </row>
    <row r="141" spans="1:63" ht="15" hidden="1" customHeight="1" x14ac:dyDescent="0.25">
      <c r="A141" s="342"/>
      <c r="B141" s="342"/>
      <c r="C141" s="342"/>
      <c r="D141" s="401"/>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71">
        <v>5</v>
      </c>
      <c r="AA141" s="71"/>
      <c r="AB141" s="71"/>
      <c r="AC141" s="71"/>
      <c r="AD141" s="71"/>
      <c r="AE141" s="71"/>
      <c r="AF141" s="71"/>
      <c r="AG141" s="78"/>
      <c r="AH141" s="73"/>
      <c r="AI141" s="78"/>
      <c r="AJ141" s="73" t="str">
        <f t="shared" si="7"/>
        <v/>
      </c>
      <c r="AK141" s="73"/>
      <c r="AL141" s="74" t="str">
        <f t="shared" si="8"/>
        <v/>
      </c>
      <c r="AM141" s="73"/>
      <c r="AN141" s="74" t="str">
        <f t="shared" si="9"/>
        <v/>
      </c>
      <c r="AO141" s="75" t="str">
        <f t="shared" si="6"/>
        <v/>
      </c>
      <c r="AP141" s="76" t="str">
        <f t="shared" si="48"/>
        <v/>
      </c>
      <c r="AQ141" s="76" t="str">
        <f t="shared" si="49"/>
        <v/>
      </c>
      <c r="AR141" s="73"/>
      <c r="AS141" s="73"/>
      <c r="AT141" s="73"/>
      <c r="AU141" s="342"/>
      <c r="AV141" s="342"/>
      <c r="AW141" s="342"/>
      <c r="AX141" s="342"/>
      <c r="AY141" s="342"/>
      <c r="AZ141" s="342"/>
      <c r="BA141" s="342"/>
      <c r="BB141" s="342"/>
      <c r="BC141" s="342"/>
      <c r="BD141" s="342"/>
      <c r="BE141" s="342"/>
      <c r="BF141" s="342"/>
      <c r="BG141" s="342"/>
      <c r="BH141" s="476"/>
      <c r="BI141" s="38"/>
      <c r="BJ141" s="38"/>
      <c r="BK141" s="38"/>
    </row>
    <row r="142" spans="1:63" ht="15.75" hidden="1" customHeight="1" x14ac:dyDescent="0.25">
      <c r="A142" s="342"/>
      <c r="B142" s="342"/>
      <c r="C142" s="342"/>
      <c r="D142" s="402"/>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96">
        <v>6</v>
      </c>
      <c r="AA142" s="96"/>
      <c r="AB142" s="96"/>
      <c r="AC142" s="96"/>
      <c r="AD142" s="96"/>
      <c r="AE142" s="96"/>
      <c r="AF142" s="96"/>
      <c r="AG142" s="97"/>
      <c r="AH142" s="98"/>
      <c r="AI142" s="97"/>
      <c r="AJ142" s="98" t="str">
        <f t="shared" si="7"/>
        <v/>
      </c>
      <c r="AK142" s="98"/>
      <c r="AL142" s="99" t="str">
        <f t="shared" si="8"/>
        <v/>
      </c>
      <c r="AM142" s="98"/>
      <c r="AN142" s="99" t="str">
        <f t="shared" si="9"/>
        <v/>
      </c>
      <c r="AO142" s="106" t="str">
        <f t="shared" si="6"/>
        <v/>
      </c>
      <c r="AP142" s="101" t="str">
        <f t="shared" si="48"/>
        <v/>
      </c>
      <c r="AQ142" s="101" t="str">
        <f t="shared" si="49"/>
        <v/>
      </c>
      <c r="AR142" s="98"/>
      <c r="AS142" s="98"/>
      <c r="AT142" s="98"/>
      <c r="AU142" s="395"/>
      <c r="AV142" s="395"/>
      <c r="AW142" s="395"/>
      <c r="AX142" s="395"/>
      <c r="AY142" s="395"/>
      <c r="AZ142" s="395"/>
      <c r="BA142" s="395"/>
      <c r="BB142" s="395"/>
      <c r="BC142" s="395"/>
      <c r="BD142" s="395"/>
      <c r="BE142" s="395"/>
      <c r="BF142" s="395"/>
      <c r="BG142" s="395"/>
      <c r="BH142" s="477"/>
      <c r="BI142" s="38"/>
      <c r="BJ142" s="38"/>
      <c r="BK142" s="38"/>
    </row>
    <row r="143" spans="1:63" ht="15" hidden="1" customHeight="1" x14ac:dyDescent="0.25">
      <c r="A143" s="342"/>
      <c r="B143" s="342"/>
      <c r="C143" s="342"/>
      <c r="D143" s="400"/>
      <c r="E143" s="399"/>
      <c r="F143" s="403"/>
      <c r="G143" s="397"/>
      <c r="H143" s="396"/>
      <c r="I143" s="399" t="str">
        <f>IF(D143="","",IF(D143="RG",'Identificación RG-RF-RLA-FT'!B396,IF(H143="","",(CONCATENATE(H143," ",#REF!," ",G143," ",#REF!," ",M143," ",#REF!," ",L143)))))</f>
        <v/>
      </c>
      <c r="J143" s="396"/>
      <c r="K143" s="396" t="str">
        <f>CONCATENATE(" *",'Identificación RG-RF-RLA-FT'!C391," *",'Identificación RG-RF-RLA-FT'!E391," *",'Identificación RG-RF-RLA-FT'!G391)</f>
        <v xml:space="preserve"> * * *</v>
      </c>
      <c r="L143" s="397"/>
      <c r="M143" s="397"/>
      <c r="N143" s="397"/>
      <c r="O143" s="398"/>
      <c r="P143" s="396"/>
      <c r="Q143" s="394" t="str">
        <f>IF(P143="Muy Alta",100%,IF(P143="Alta",80%,IF(P143="Media",60%,IF(P143="Baja",40%,IF(P143="Muy Baja",20%,"")))))</f>
        <v/>
      </c>
      <c r="R143" s="396"/>
      <c r="S143" s="394" t="str">
        <f>IF(R143="Catastrófico",100%,IF(R143="Mayor",80%,IF(R143="Moderado",60%,IF(R143="Menor",40%,IF(R143="Leve",20%,"")))))</f>
        <v/>
      </c>
      <c r="T143" s="396"/>
      <c r="U143" s="394" t="str">
        <f>IF(T143="Catastrófico",100%,IF(T143="Mayor",80%,IF(T143="Moderado",60%,IF(T143="Menor",40%,IF(T143="Leve",20%,"")))))</f>
        <v/>
      </c>
      <c r="V143" s="396" t="str">
        <f>IF(W143=100%,"Catastrófico",IF(W143=80%,"Mayor",IF(W143=60%,"Moderado",IF(W143=40%,"Menor",IF(W143=20%,"Leve","")))))</f>
        <v/>
      </c>
      <c r="W143" s="394" t="str">
        <f>IF(AND(S143="",U143=""),"",MAX(S143,U143))</f>
        <v/>
      </c>
      <c r="X143" s="394" t="str">
        <f>CONCATENATE(P143,V143)</f>
        <v/>
      </c>
      <c r="Y143" s="396" t="str">
        <f>IF(X143="Muy AltaLeve","Alto",IF(X143="Muy AltaMenor","Alto",IF(X143="Muy AltaModerado","Alto",IF(X143="Muy AltaMayor","Alto",IF(X143="Muy AltaCatastrófico","Extremo",IF(X143="AltaLeve","Moderado",IF(X143="AltaMenor","Moderado",IF(X143="AltaModerado","Alto",IF(X143="AltaMayor","Alto",IF(X143="AltaCatastrófico","Extremo",IF(X143="MediaLeve","Moderado",IF(X143="MediaMenor","Moderado",IF(X143="MediaModerado","Moderado",IF(X143="MediaMayor","Alto",IF(X143="MediaCatastrófico","Extremo",IF(X143="BajaLeve","Bajo",IF(X143="BajaMenor","Moderado",IF(X143="BajaModerado","Moderado",IF(X143="BajaMayor","Alto",IF(X143="BajaCatastrófico","Extremo",IF(X143="Muy BajaLeve","Bajo",IF(X143="Muy BajaMenor","Bajo",IF(X143="Muy BajaModerado","Moderado",IF(X143="Muy BajaMayor","Alto",IF(X143="Muy BajaCatastrófico","Extremo","")))))))))))))))))))))))))</f>
        <v/>
      </c>
      <c r="Z143" s="63">
        <v>1</v>
      </c>
      <c r="AA143" s="63"/>
      <c r="AB143" s="63"/>
      <c r="AC143" s="63"/>
      <c r="AD143" s="63"/>
      <c r="AE143" s="63"/>
      <c r="AF143" s="63"/>
      <c r="AG143" s="104"/>
      <c r="AH143" s="64"/>
      <c r="AI143" s="104"/>
      <c r="AJ143" s="64" t="str">
        <f t="shared" si="7"/>
        <v/>
      </c>
      <c r="AK143" s="64"/>
      <c r="AL143" s="66" t="str">
        <f t="shared" si="8"/>
        <v/>
      </c>
      <c r="AM143" s="64"/>
      <c r="AN143" s="66" t="str">
        <f t="shared" si="9"/>
        <v/>
      </c>
      <c r="AO143" s="67" t="str">
        <f t="shared" si="6"/>
        <v/>
      </c>
      <c r="AP143" s="68" t="str">
        <f>IFERROR(IF(AJ143="Probabilidad",(Q143-(+Q143*AO143)),IF(AJ143="Impacto",Q143,"")),"")</f>
        <v/>
      </c>
      <c r="AQ143" s="68" t="str">
        <f>IFERROR(IF(AJ143="Impacto",(W143-(+W143*AO143)),IF(AJ143="Probabilidad",W143,"")),"")</f>
        <v/>
      </c>
      <c r="AR143" s="64"/>
      <c r="AS143" s="64"/>
      <c r="AT143" s="64"/>
      <c r="AU143" s="452" t="str">
        <f>Q143</f>
        <v/>
      </c>
      <c r="AV143" s="452" t="str">
        <f>IF(AP143="","",MIN(AP143:AP148))</f>
        <v/>
      </c>
      <c r="AW143" s="396" t="str">
        <f>IFERROR(IF(AV143="","",IF(AV143&lt;=0.2,"Muy Baja",IF(AV143&lt;=0.4,"Baja",IF(AV143&lt;=0.6,"Media",IF(AV143&lt;=0.8,"Alta","Muy Alta"))))),"")</f>
        <v/>
      </c>
      <c r="AX143" s="452" t="str">
        <f>W143</f>
        <v/>
      </c>
      <c r="AY143" s="452" t="str">
        <f>IF(AQ143="","",MIN(AQ143:AQ148))</f>
        <v/>
      </c>
      <c r="AZ143" s="396" t="str">
        <f>IFERROR(IF(AY143="","",IF(AY143&lt;=0.2,"Leve",IF(AY143&lt;=0.4,"Menor",IF(AY143&lt;=0.6,"Moderado",IF(AY143&lt;=0.8,"Mayor","Catastrófico"))))),"")</f>
        <v/>
      </c>
      <c r="BA143" s="396" t="str">
        <f>Y143</f>
        <v/>
      </c>
      <c r="BB143" s="396" t="str">
        <f>IFERROR(IF(OR(AND(AW143="Muy Baja",AZ143="Leve"),AND(AW143="Muy Baja",AZ143="Menor"),AND(AW143="Baja",AZ143="Leve")),"Bajo",IF(OR(AND(AW143="Muy baja",AZ143="Moderado"),AND(AW143="Baja",AZ143="Menor"),AND(AW143="Baja",AZ143="Moderado"),AND(AW143="Media",AZ143="Leve"),AND(AW143="Media",AZ143="Menor"),AND(AW143="Media",AZ143="Moderado"),AND(AW143="Alta",AZ143="Leve"),AND(AW143="Alta",AZ143="Menor")),"Moderado",IF(OR(AND(AW143="Muy Baja",AZ143="Mayor"),AND(AW143="Baja",AZ143="Mayor"),AND(AW143="Media",AZ143="Mayor"),AND(AW143="Alta",AZ143="Moderado"),AND(AW143="Alta",AZ143="Mayor"),AND(AW143="Muy Alta",AZ143="Leve"),AND(AW143="Muy Alta",AZ143="Menor"),AND(AW143="Muy Alta",AZ143="Moderado"),AND(AW143="Muy Alta",AZ143="Mayor")),"Alto",IF(OR(AND(AW143="Muy Baja",AZ143="Catastrófico"),AND(AW143="Baja",AZ143="Catastrófico"),AND(AW143="Media",AZ143="Catastrófico"),AND(AW143="Alta",AZ143="Catastrófico"),AND(AW143="Muy Alta",AZ143="Catastrófico")),"Extremo","")))),"")</f>
        <v/>
      </c>
      <c r="BC143" s="396"/>
      <c r="BD143" s="397"/>
      <c r="BE143" s="397"/>
      <c r="BF143" s="468"/>
      <c r="BG143" s="468"/>
      <c r="BH143" s="475"/>
      <c r="BI143" s="38"/>
      <c r="BJ143" s="38"/>
      <c r="BK143" s="38"/>
    </row>
    <row r="144" spans="1:63" ht="15" hidden="1" customHeight="1" x14ac:dyDescent="0.25">
      <c r="A144" s="342"/>
      <c r="B144" s="342"/>
      <c r="C144" s="342"/>
      <c r="D144" s="401"/>
      <c r="E144" s="342"/>
      <c r="F144" s="342"/>
      <c r="G144" s="342"/>
      <c r="H144" s="342"/>
      <c r="I144" s="342"/>
      <c r="J144" s="342"/>
      <c r="K144" s="342"/>
      <c r="L144" s="342"/>
      <c r="M144" s="342"/>
      <c r="N144" s="342"/>
      <c r="O144" s="342"/>
      <c r="P144" s="342"/>
      <c r="Q144" s="342"/>
      <c r="R144" s="342"/>
      <c r="S144" s="342"/>
      <c r="T144" s="342"/>
      <c r="U144" s="342"/>
      <c r="V144" s="342"/>
      <c r="W144" s="342"/>
      <c r="X144" s="342"/>
      <c r="Y144" s="342"/>
      <c r="Z144" s="71">
        <v>2</v>
      </c>
      <c r="AA144" s="71"/>
      <c r="AB144" s="71"/>
      <c r="AC144" s="71"/>
      <c r="AD144" s="71"/>
      <c r="AE144" s="71"/>
      <c r="AF144" s="71"/>
      <c r="AG144" s="78"/>
      <c r="AH144" s="73"/>
      <c r="AI144" s="78"/>
      <c r="AJ144" s="73" t="str">
        <f t="shared" si="7"/>
        <v/>
      </c>
      <c r="AK144" s="73"/>
      <c r="AL144" s="74" t="str">
        <f t="shared" si="8"/>
        <v/>
      </c>
      <c r="AM144" s="73"/>
      <c r="AN144" s="74" t="str">
        <f t="shared" si="9"/>
        <v/>
      </c>
      <c r="AO144" s="75" t="str">
        <f t="shared" si="6"/>
        <v/>
      </c>
      <c r="AP144" s="76" t="str">
        <f>IFERROR(IF(AND(AJ143="Probabilidad",AJ144="Probabilidad"),(AP143-(+AP143*AO144)),IF(AJ144="Probabilidad",(Q143-(+Q143*AO144)),IF(AJ144="Impacto",AP143,""))),"")</f>
        <v/>
      </c>
      <c r="AQ144" s="76" t="str">
        <f>IFERROR(IF(AND(AJ143="Impacto",AJ144="Impacto"),(AQ143-(+AQ143*AO144)),IF(AJ144="Impacto",(W143-(W143*AO144)),IF(AJ144="Probabilidad",AQ143,""))),"")</f>
        <v/>
      </c>
      <c r="AR144" s="73"/>
      <c r="AS144" s="73"/>
      <c r="AT144" s="73"/>
      <c r="AU144" s="342"/>
      <c r="AV144" s="342"/>
      <c r="AW144" s="342"/>
      <c r="AX144" s="342"/>
      <c r="AY144" s="342"/>
      <c r="AZ144" s="342"/>
      <c r="BA144" s="342"/>
      <c r="BB144" s="342"/>
      <c r="BC144" s="342"/>
      <c r="BD144" s="342"/>
      <c r="BE144" s="342"/>
      <c r="BF144" s="342"/>
      <c r="BG144" s="342"/>
      <c r="BH144" s="476"/>
      <c r="BI144" s="38"/>
      <c r="BJ144" s="38"/>
      <c r="BK144" s="38"/>
    </row>
    <row r="145" spans="1:63" ht="15" hidden="1" customHeight="1" x14ac:dyDescent="0.25">
      <c r="A145" s="342"/>
      <c r="B145" s="342"/>
      <c r="C145" s="342"/>
      <c r="D145" s="401"/>
      <c r="E145" s="342"/>
      <c r="F145" s="342"/>
      <c r="G145" s="342"/>
      <c r="H145" s="342"/>
      <c r="I145" s="342"/>
      <c r="J145" s="342"/>
      <c r="K145" s="342"/>
      <c r="L145" s="342"/>
      <c r="M145" s="342"/>
      <c r="N145" s="342"/>
      <c r="O145" s="342"/>
      <c r="P145" s="342"/>
      <c r="Q145" s="342"/>
      <c r="R145" s="342"/>
      <c r="S145" s="342"/>
      <c r="T145" s="342"/>
      <c r="U145" s="342"/>
      <c r="V145" s="342"/>
      <c r="W145" s="342"/>
      <c r="X145" s="342"/>
      <c r="Y145" s="342"/>
      <c r="Z145" s="71">
        <v>3</v>
      </c>
      <c r="AA145" s="71"/>
      <c r="AB145" s="71"/>
      <c r="AC145" s="71"/>
      <c r="AD145" s="71"/>
      <c r="AE145" s="71"/>
      <c r="AF145" s="71"/>
      <c r="AG145" s="78"/>
      <c r="AH145" s="73"/>
      <c r="AI145" s="78"/>
      <c r="AJ145" s="73" t="str">
        <f t="shared" si="7"/>
        <v/>
      </c>
      <c r="AK145" s="73"/>
      <c r="AL145" s="74" t="str">
        <f t="shared" si="8"/>
        <v/>
      </c>
      <c r="AM145" s="73"/>
      <c r="AN145" s="74" t="str">
        <f t="shared" si="9"/>
        <v/>
      </c>
      <c r="AO145" s="75" t="str">
        <f t="shared" si="6"/>
        <v/>
      </c>
      <c r="AP145" s="76" t="str">
        <f t="shared" ref="AP145:AP148" si="50">IFERROR(IF(AND(AJ144="Probabilidad",AJ145="Probabilidad"),(AP144-(+AP144*AO145)),IF(AND(AJ144="Impacto",AJ145="Probabilidad"),(AP143-(+AP143*AO145)),IF(AJ145="Impacto",AP144,""))),"")</f>
        <v/>
      </c>
      <c r="AQ145" s="76" t="str">
        <f t="shared" ref="AQ145:AQ148" si="51">IFERROR(IF(AND(AJ144="Impacto",AJ145="Impacto"),(AQ144-(+AQ144*AO145)),IF(AND(AJ144="Probabilidad",AJ145="Impacto"),(AQ143-(+AQ143*AO145)),IF(AJ145="Probabilidad",AQ144,""))),"")</f>
        <v/>
      </c>
      <c r="AR145" s="73"/>
      <c r="AS145" s="73"/>
      <c r="AT145" s="73"/>
      <c r="AU145" s="342"/>
      <c r="AV145" s="342"/>
      <c r="AW145" s="342"/>
      <c r="AX145" s="342"/>
      <c r="AY145" s="342"/>
      <c r="AZ145" s="342"/>
      <c r="BA145" s="342"/>
      <c r="BB145" s="342"/>
      <c r="BC145" s="342"/>
      <c r="BD145" s="342"/>
      <c r="BE145" s="342"/>
      <c r="BF145" s="342"/>
      <c r="BG145" s="342"/>
      <c r="BH145" s="476"/>
      <c r="BI145" s="38"/>
      <c r="BJ145" s="38"/>
      <c r="BK145" s="38"/>
    </row>
    <row r="146" spans="1:63" ht="15" hidden="1" customHeight="1" x14ac:dyDescent="0.25">
      <c r="A146" s="342"/>
      <c r="B146" s="342"/>
      <c r="C146" s="342"/>
      <c r="D146" s="401"/>
      <c r="E146" s="342"/>
      <c r="F146" s="342"/>
      <c r="G146" s="342"/>
      <c r="H146" s="342"/>
      <c r="I146" s="342"/>
      <c r="J146" s="342"/>
      <c r="K146" s="342"/>
      <c r="L146" s="342"/>
      <c r="M146" s="342"/>
      <c r="N146" s="342"/>
      <c r="O146" s="342"/>
      <c r="P146" s="342"/>
      <c r="Q146" s="342"/>
      <c r="R146" s="342"/>
      <c r="S146" s="342"/>
      <c r="T146" s="342"/>
      <c r="U146" s="342"/>
      <c r="V146" s="342"/>
      <c r="W146" s="342"/>
      <c r="X146" s="342"/>
      <c r="Y146" s="342"/>
      <c r="Z146" s="71">
        <v>4</v>
      </c>
      <c r="AA146" s="71"/>
      <c r="AB146" s="71"/>
      <c r="AC146" s="71"/>
      <c r="AD146" s="71"/>
      <c r="AE146" s="71"/>
      <c r="AF146" s="71"/>
      <c r="AG146" s="78"/>
      <c r="AH146" s="73"/>
      <c r="AI146" s="78"/>
      <c r="AJ146" s="73" t="str">
        <f t="shared" si="7"/>
        <v/>
      </c>
      <c r="AK146" s="73"/>
      <c r="AL146" s="74" t="str">
        <f t="shared" si="8"/>
        <v/>
      </c>
      <c r="AM146" s="73"/>
      <c r="AN146" s="74" t="str">
        <f t="shared" si="9"/>
        <v/>
      </c>
      <c r="AO146" s="75" t="str">
        <f t="shared" si="6"/>
        <v/>
      </c>
      <c r="AP146" s="76" t="str">
        <f t="shared" si="50"/>
        <v/>
      </c>
      <c r="AQ146" s="76" t="str">
        <f t="shared" si="51"/>
        <v/>
      </c>
      <c r="AR146" s="73"/>
      <c r="AS146" s="73"/>
      <c r="AT146" s="73"/>
      <c r="AU146" s="342"/>
      <c r="AV146" s="342"/>
      <c r="AW146" s="342"/>
      <c r="AX146" s="342"/>
      <c r="AY146" s="342"/>
      <c r="AZ146" s="342"/>
      <c r="BA146" s="342"/>
      <c r="BB146" s="342"/>
      <c r="BC146" s="342"/>
      <c r="BD146" s="342"/>
      <c r="BE146" s="342"/>
      <c r="BF146" s="342"/>
      <c r="BG146" s="342"/>
      <c r="BH146" s="476"/>
      <c r="BI146" s="38"/>
      <c r="BJ146" s="38"/>
      <c r="BK146" s="38"/>
    </row>
    <row r="147" spans="1:63" ht="15" hidden="1" customHeight="1" x14ac:dyDescent="0.25">
      <c r="A147" s="342"/>
      <c r="B147" s="342"/>
      <c r="C147" s="342"/>
      <c r="D147" s="401"/>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71">
        <v>5</v>
      </c>
      <c r="AA147" s="71"/>
      <c r="AB147" s="71"/>
      <c r="AC147" s="71"/>
      <c r="AD147" s="71"/>
      <c r="AE147" s="71"/>
      <c r="AF147" s="71"/>
      <c r="AG147" s="78"/>
      <c r="AH147" s="73"/>
      <c r="AI147" s="78"/>
      <c r="AJ147" s="73" t="str">
        <f t="shared" si="7"/>
        <v/>
      </c>
      <c r="AK147" s="73"/>
      <c r="AL147" s="74" t="str">
        <f t="shared" si="8"/>
        <v/>
      </c>
      <c r="AM147" s="73"/>
      <c r="AN147" s="74" t="str">
        <f t="shared" si="9"/>
        <v/>
      </c>
      <c r="AO147" s="75" t="str">
        <f t="shared" si="6"/>
        <v/>
      </c>
      <c r="AP147" s="76" t="str">
        <f t="shared" si="50"/>
        <v/>
      </c>
      <c r="AQ147" s="76" t="str">
        <f t="shared" si="51"/>
        <v/>
      </c>
      <c r="AR147" s="73"/>
      <c r="AS147" s="73"/>
      <c r="AT147" s="73"/>
      <c r="AU147" s="342"/>
      <c r="AV147" s="342"/>
      <c r="AW147" s="342"/>
      <c r="AX147" s="342"/>
      <c r="AY147" s="342"/>
      <c r="AZ147" s="342"/>
      <c r="BA147" s="342"/>
      <c r="BB147" s="342"/>
      <c r="BC147" s="342"/>
      <c r="BD147" s="342"/>
      <c r="BE147" s="342"/>
      <c r="BF147" s="342"/>
      <c r="BG147" s="342"/>
      <c r="BH147" s="476"/>
      <c r="BI147" s="38"/>
      <c r="BJ147" s="38"/>
      <c r="BK147" s="38"/>
    </row>
    <row r="148" spans="1:63" ht="15.75" hidden="1" customHeight="1" x14ac:dyDescent="0.25">
      <c r="A148" s="342"/>
      <c r="B148" s="342"/>
      <c r="C148" s="342"/>
      <c r="D148" s="402"/>
      <c r="E148" s="395"/>
      <c r="F148" s="395"/>
      <c r="G148" s="395"/>
      <c r="H148" s="395"/>
      <c r="I148" s="395"/>
      <c r="J148" s="395"/>
      <c r="K148" s="395"/>
      <c r="L148" s="395"/>
      <c r="M148" s="395"/>
      <c r="N148" s="395"/>
      <c r="O148" s="395"/>
      <c r="P148" s="395"/>
      <c r="Q148" s="395"/>
      <c r="R148" s="395"/>
      <c r="S148" s="395"/>
      <c r="T148" s="395"/>
      <c r="U148" s="395"/>
      <c r="V148" s="395"/>
      <c r="W148" s="395"/>
      <c r="X148" s="395"/>
      <c r="Y148" s="395"/>
      <c r="Z148" s="96">
        <v>6</v>
      </c>
      <c r="AA148" s="96"/>
      <c r="AB148" s="96"/>
      <c r="AC148" s="96"/>
      <c r="AD148" s="96"/>
      <c r="AE148" s="96"/>
      <c r="AF148" s="96"/>
      <c r="AG148" s="97"/>
      <c r="AH148" s="98"/>
      <c r="AI148" s="97"/>
      <c r="AJ148" s="98" t="str">
        <f t="shared" si="7"/>
        <v/>
      </c>
      <c r="AK148" s="98"/>
      <c r="AL148" s="99" t="str">
        <f t="shared" si="8"/>
        <v/>
      </c>
      <c r="AM148" s="98"/>
      <c r="AN148" s="99" t="str">
        <f t="shared" si="9"/>
        <v/>
      </c>
      <c r="AO148" s="106" t="str">
        <f t="shared" si="6"/>
        <v/>
      </c>
      <c r="AP148" s="101" t="str">
        <f t="shared" si="50"/>
        <v/>
      </c>
      <c r="AQ148" s="101" t="str">
        <f t="shared" si="51"/>
        <v/>
      </c>
      <c r="AR148" s="98"/>
      <c r="AS148" s="98"/>
      <c r="AT148" s="98"/>
      <c r="AU148" s="395"/>
      <c r="AV148" s="395"/>
      <c r="AW148" s="395"/>
      <c r="AX148" s="395"/>
      <c r="AY148" s="395"/>
      <c r="AZ148" s="395"/>
      <c r="BA148" s="395"/>
      <c r="BB148" s="395"/>
      <c r="BC148" s="395"/>
      <c r="BD148" s="395"/>
      <c r="BE148" s="395"/>
      <c r="BF148" s="395"/>
      <c r="BG148" s="395"/>
      <c r="BH148" s="477"/>
      <c r="BI148" s="38"/>
      <c r="BJ148" s="38"/>
      <c r="BK148" s="38"/>
    </row>
    <row r="149" spans="1:63" ht="15" hidden="1" customHeight="1" x14ac:dyDescent="0.25">
      <c r="A149" s="342"/>
      <c r="B149" s="342"/>
      <c r="C149" s="342"/>
      <c r="D149" s="400"/>
      <c r="E149" s="399"/>
      <c r="F149" s="403"/>
      <c r="G149" s="397"/>
      <c r="H149" s="396"/>
      <c r="I149" s="399" t="str">
        <f>IF(D149="","",IF(D149="RG",'Identificación RG-RF-RLA-FT'!B413,IF(H149="","",(CONCATENATE(H149," ",#REF!," ",G149," ",#REF!," ",M149," ",#REF!," ",L149)))))</f>
        <v/>
      </c>
      <c r="J149" s="396"/>
      <c r="K149" s="396" t="str">
        <f>CONCATENATE(" *",'Identificación RG-RF-RLA-FT'!C408," *",'Identificación RG-RF-RLA-FT'!E408," *",'Identificación RG-RF-RLA-FT'!G408)</f>
        <v xml:space="preserve"> * * *</v>
      </c>
      <c r="L149" s="397"/>
      <c r="M149" s="397"/>
      <c r="N149" s="397"/>
      <c r="O149" s="398"/>
      <c r="P149" s="396"/>
      <c r="Q149" s="394" t="str">
        <f>IF(P149="Muy Alta",100%,IF(P149="Alta",80%,IF(P149="Media",60%,IF(P149="Baja",40%,IF(P149="Muy Baja",20%,"")))))</f>
        <v/>
      </c>
      <c r="R149" s="396"/>
      <c r="S149" s="394" t="str">
        <f>IF(R149="Catastrófico",100%,IF(R149="Mayor",80%,IF(R149="Moderado",60%,IF(R149="Menor",40%,IF(R149="Leve",20%,"")))))</f>
        <v/>
      </c>
      <c r="T149" s="396"/>
      <c r="U149" s="394" t="str">
        <f>IF(T149="Catastrófico",100%,IF(T149="Mayor",80%,IF(T149="Moderado",60%,IF(T149="Menor",40%,IF(T149="Leve",20%,"")))))</f>
        <v/>
      </c>
      <c r="V149" s="396" t="str">
        <f>IF(W149=100%,"Catastrófico",IF(W149=80%,"Mayor",IF(W149=60%,"Moderado",IF(W149=40%,"Menor",IF(W149=20%,"Leve","")))))</f>
        <v/>
      </c>
      <c r="W149" s="394" t="str">
        <f>IF(AND(S149="",U149=""),"",MAX(S149,U149))</f>
        <v/>
      </c>
      <c r="X149" s="394" t="str">
        <f>CONCATENATE(P149,V149)</f>
        <v/>
      </c>
      <c r="Y149" s="396" t="str">
        <f>IF(X149="Muy AltaLeve","Alto",IF(X149="Muy AltaMenor","Alto",IF(X149="Muy AltaModerado","Alto",IF(X149="Muy AltaMayor","Alto",IF(X149="Muy AltaCatastrófico","Extremo",IF(X149="AltaLeve","Moderado",IF(X149="AltaMenor","Moderado",IF(X149="AltaModerado","Alto",IF(X149="AltaMayor","Alto",IF(X149="AltaCatastrófico","Extremo",IF(X149="MediaLeve","Moderado",IF(X149="MediaMenor","Moderado",IF(X149="MediaModerado","Moderado",IF(X149="MediaMayor","Alto",IF(X149="MediaCatastrófico","Extremo",IF(X149="BajaLeve","Bajo",IF(X149="BajaMenor","Moderado",IF(X149="BajaModerado","Moderado",IF(X149="BajaMayor","Alto",IF(X149="BajaCatastrófico","Extremo",IF(X149="Muy BajaLeve","Bajo",IF(X149="Muy BajaMenor","Bajo",IF(X149="Muy BajaModerado","Moderado",IF(X149="Muy BajaMayor","Alto",IF(X149="Muy BajaCatastrófico","Extremo","")))))))))))))))))))))))))</f>
        <v/>
      </c>
      <c r="Z149" s="63">
        <v>1</v>
      </c>
      <c r="AA149" s="63"/>
      <c r="AB149" s="63"/>
      <c r="AC149" s="63"/>
      <c r="AD149" s="63"/>
      <c r="AE149" s="63"/>
      <c r="AF149" s="63"/>
      <c r="AG149" s="104"/>
      <c r="AH149" s="64"/>
      <c r="AI149" s="104"/>
      <c r="AJ149" s="64" t="str">
        <f t="shared" si="7"/>
        <v/>
      </c>
      <c r="AK149" s="64"/>
      <c r="AL149" s="66" t="str">
        <f t="shared" si="8"/>
        <v/>
      </c>
      <c r="AM149" s="64"/>
      <c r="AN149" s="66" t="str">
        <f t="shared" si="9"/>
        <v/>
      </c>
      <c r="AO149" s="67" t="str">
        <f t="shared" si="6"/>
        <v/>
      </c>
      <c r="AP149" s="68" t="str">
        <f>IFERROR(IF(AJ149="Probabilidad",(Q149-(+Q149*AO149)),IF(AJ149="Impacto",Q149,"")),"")</f>
        <v/>
      </c>
      <c r="AQ149" s="68" t="str">
        <f>IFERROR(IF(AJ149="Impacto",(W149-(+W149*AO149)),IF(AJ149="Probabilidad",W149,"")),"")</f>
        <v/>
      </c>
      <c r="AR149" s="64"/>
      <c r="AS149" s="64"/>
      <c r="AT149" s="64"/>
      <c r="AU149" s="452" t="str">
        <f>Q149</f>
        <v/>
      </c>
      <c r="AV149" s="452" t="str">
        <f>IF(AP149="","",MIN(AP149:AP154))</f>
        <v/>
      </c>
      <c r="AW149" s="396" t="str">
        <f>IFERROR(IF(AV149="","",IF(AV149&lt;=0.2,"Muy Baja",IF(AV149&lt;=0.4,"Baja",IF(AV149&lt;=0.6,"Media",IF(AV149&lt;=0.8,"Alta","Muy Alta"))))),"")</f>
        <v/>
      </c>
      <c r="AX149" s="452" t="str">
        <f>W149</f>
        <v/>
      </c>
      <c r="AY149" s="452" t="str">
        <f>IF(AQ149="","",MIN(AQ149:AQ154))</f>
        <v/>
      </c>
      <c r="AZ149" s="396" t="str">
        <f>IFERROR(IF(AY149="","",IF(AY149&lt;=0.2,"Leve",IF(AY149&lt;=0.4,"Menor",IF(AY149&lt;=0.6,"Moderado",IF(AY149&lt;=0.8,"Mayor","Catastrófico"))))),"")</f>
        <v/>
      </c>
      <c r="BA149" s="396" t="str">
        <f>Y149</f>
        <v/>
      </c>
      <c r="BB149" s="396" t="str">
        <f>IFERROR(IF(OR(AND(AW149="Muy Baja",AZ149="Leve"),AND(AW149="Muy Baja",AZ149="Menor"),AND(AW149="Baja",AZ149="Leve")),"Bajo",IF(OR(AND(AW149="Muy baja",AZ149="Moderado"),AND(AW149="Baja",AZ149="Menor"),AND(AW149="Baja",AZ149="Moderado"),AND(AW149="Media",AZ149="Leve"),AND(AW149="Media",AZ149="Menor"),AND(AW149="Media",AZ149="Moderado"),AND(AW149="Alta",AZ149="Leve"),AND(AW149="Alta",AZ149="Menor")),"Moderado",IF(OR(AND(AW149="Muy Baja",AZ149="Mayor"),AND(AW149="Baja",AZ149="Mayor"),AND(AW149="Media",AZ149="Mayor"),AND(AW149="Alta",AZ149="Moderado"),AND(AW149="Alta",AZ149="Mayor"),AND(AW149="Muy Alta",AZ149="Leve"),AND(AW149="Muy Alta",AZ149="Menor"),AND(AW149="Muy Alta",AZ149="Moderado"),AND(AW149="Muy Alta",AZ149="Mayor")),"Alto",IF(OR(AND(AW149="Muy Baja",AZ149="Catastrófico"),AND(AW149="Baja",AZ149="Catastrófico"),AND(AW149="Media",AZ149="Catastrófico"),AND(AW149="Alta",AZ149="Catastrófico"),AND(AW149="Muy Alta",AZ149="Catastrófico")),"Extremo","")))),"")</f>
        <v/>
      </c>
      <c r="BC149" s="396"/>
      <c r="BD149" s="397"/>
      <c r="BE149" s="397"/>
      <c r="BF149" s="468"/>
      <c r="BG149" s="468"/>
      <c r="BH149" s="475"/>
      <c r="BI149" s="38"/>
      <c r="BJ149" s="38"/>
      <c r="BK149" s="38"/>
    </row>
    <row r="150" spans="1:63" ht="15" hidden="1" customHeight="1" x14ac:dyDescent="0.25">
      <c r="A150" s="342"/>
      <c r="B150" s="342"/>
      <c r="C150" s="342"/>
      <c r="D150" s="401"/>
      <c r="E150" s="342"/>
      <c r="F150" s="342"/>
      <c r="G150" s="342"/>
      <c r="H150" s="342"/>
      <c r="I150" s="342"/>
      <c r="J150" s="342"/>
      <c r="K150" s="342"/>
      <c r="L150" s="342"/>
      <c r="M150" s="342"/>
      <c r="N150" s="342"/>
      <c r="O150" s="342"/>
      <c r="P150" s="342"/>
      <c r="Q150" s="342"/>
      <c r="R150" s="342"/>
      <c r="S150" s="342"/>
      <c r="T150" s="342"/>
      <c r="U150" s="342"/>
      <c r="V150" s="342"/>
      <c r="W150" s="342"/>
      <c r="X150" s="342"/>
      <c r="Y150" s="342"/>
      <c r="Z150" s="71">
        <v>2</v>
      </c>
      <c r="AA150" s="71"/>
      <c r="AB150" s="71"/>
      <c r="AC150" s="71"/>
      <c r="AD150" s="71"/>
      <c r="AE150" s="71"/>
      <c r="AF150" s="71"/>
      <c r="AG150" s="78"/>
      <c r="AH150" s="73"/>
      <c r="AI150" s="78"/>
      <c r="AJ150" s="73" t="str">
        <f t="shared" si="7"/>
        <v/>
      </c>
      <c r="AK150" s="73"/>
      <c r="AL150" s="74" t="str">
        <f t="shared" si="8"/>
        <v/>
      </c>
      <c r="AM150" s="73"/>
      <c r="AN150" s="74" t="str">
        <f t="shared" si="9"/>
        <v/>
      </c>
      <c r="AO150" s="75" t="str">
        <f t="shared" si="6"/>
        <v/>
      </c>
      <c r="AP150" s="76" t="str">
        <f>IFERROR(IF(AND(AJ149="Probabilidad",AJ150="Probabilidad"),(AP149-(+AP149*AO150)),IF(AJ150="Probabilidad",(Q149-(+Q149*AO150)),IF(AJ150="Impacto",AP149,""))),"")</f>
        <v/>
      </c>
      <c r="AQ150" s="76" t="str">
        <f>IFERROR(IF(AND(AJ149="Impacto",AJ150="Impacto"),(AQ149-(+AQ149*AO150)),IF(AJ150="Impacto",(W149-(W149*AO150)),IF(AJ150="Probabilidad",AQ149,""))),"")</f>
        <v/>
      </c>
      <c r="AR150" s="73"/>
      <c r="AS150" s="73"/>
      <c r="AT150" s="73"/>
      <c r="AU150" s="342"/>
      <c r="AV150" s="342"/>
      <c r="AW150" s="342"/>
      <c r="AX150" s="342"/>
      <c r="AY150" s="342"/>
      <c r="AZ150" s="342"/>
      <c r="BA150" s="342"/>
      <c r="BB150" s="342"/>
      <c r="BC150" s="342"/>
      <c r="BD150" s="342"/>
      <c r="BE150" s="342"/>
      <c r="BF150" s="342"/>
      <c r="BG150" s="342"/>
      <c r="BH150" s="476"/>
      <c r="BI150" s="38"/>
      <c r="BJ150" s="38"/>
      <c r="BK150" s="38"/>
    </row>
    <row r="151" spans="1:63" ht="15" hidden="1" customHeight="1" x14ac:dyDescent="0.25">
      <c r="A151" s="342"/>
      <c r="B151" s="342"/>
      <c r="C151" s="342"/>
      <c r="D151" s="401"/>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71">
        <v>3</v>
      </c>
      <c r="AA151" s="71"/>
      <c r="AB151" s="71"/>
      <c r="AC151" s="71"/>
      <c r="AD151" s="71"/>
      <c r="AE151" s="71"/>
      <c r="AF151" s="71"/>
      <c r="AG151" s="78"/>
      <c r="AH151" s="73"/>
      <c r="AI151" s="78"/>
      <c r="AJ151" s="73" t="str">
        <f t="shared" si="7"/>
        <v/>
      </c>
      <c r="AK151" s="73"/>
      <c r="AL151" s="74" t="str">
        <f t="shared" si="8"/>
        <v/>
      </c>
      <c r="AM151" s="73"/>
      <c r="AN151" s="74" t="str">
        <f t="shared" si="9"/>
        <v/>
      </c>
      <c r="AO151" s="75" t="str">
        <f t="shared" si="6"/>
        <v/>
      </c>
      <c r="AP151" s="76" t="str">
        <f t="shared" ref="AP151:AP154" si="52">IFERROR(IF(AND(AJ150="Probabilidad",AJ151="Probabilidad"),(AP150-(+AP150*AO151)),IF(AND(AJ150="Impacto",AJ151="Probabilidad"),(AP149-(+AP149*AO151)),IF(AJ151="Impacto",AP150,""))),"")</f>
        <v/>
      </c>
      <c r="AQ151" s="76" t="str">
        <f t="shared" ref="AQ151:AQ154" si="53">IFERROR(IF(AND(AJ150="Impacto",AJ151="Impacto"),(AQ150-(+AQ150*AO151)),IF(AND(AJ150="Probabilidad",AJ151="Impacto"),(AQ149-(+AQ149*AO151)),IF(AJ151="Probabilidad",AQ150,""))),"")</f>
        <v/>
      </c>
      <c r="AR151" s="73"/>
      <c r="AS151" s="73"/>
      <c r="AT151" s="73"/>
      <c r="AU151" s="342"/>
      <c r="AV151" s="342"/>
      <c r="AW151" s="342"/>
      <c r="AX151" s="342"/>
      <c r="AY151" s="342"/>
      <c r="AZ151" s="342"/>
      <c r="BA151" s="342"/>
      <c r="BB151" s="342"/>
      <c r="BC151" s="342"/>
      <c r="BD151" s="342"/>
      <c r="BE151" s="342"/>
      <c r="BF151" s="342"/>
      <c r="BG151" s="342"/>
      <c r="BH151" s="476"/>
      <c r="BI151" s="38"/>
      <c r="BJ151" s="38"/>
      <c r="BK151" s="38"/>
    </row>
    <row r="152" spans="1:63" ht="15" hidden="1" customHeight="1" x14ac:dyDescent="0.25">
      <c r="A152" s="342"/>
      <c r="B152" s="342"/>
      <c r="C152" s="342"/>
      <c r="D152" s="401"/>
      <c r="E152" s="342"/>
      <c r="F152" s="342"/>
      <c r="G152" s="342"/>
      <c r="H152" s="342"/>
      <c r="I152" s="342"/>
      <c r="J152" s="342"/>
      <c r="K152" s="342"/>
      <c r="L152" s="342"/>
      <c r="M152" s="342"/>
      <c r="N152" s="342"/>
      <c r="O152" s="342"/>
      <c r="P152" s="342"/>
      <c r="Q152" s="342"/>
      <c r="R152" s="342"/>
      <c r="S152" s="342"/>
      <c r="T152" s="342"/>
      <c r="U152" s="342"/>
      <c r="V152" s="342"/>
      <c r="W152" s="342"/>
      <c r="X152" s="342"/>
      <c r="Y152" s="342"/>
      <c r="Z152" s="71">
        <v>4</v>
      </c>
      <c r="AA152" s="71"/>
      <c r="AB152" s="71"/>
      <c r="AC152" s="71"/>
      <c r="AD152" s="71"/>
      <c r="AE152" s="71"/>
      <c r="AF152" s="71"/>
      <c r="AG152" s="78"/>
      <c r="AH152" s="73"/>
      <c r="AI152" s="78"/>
      <c r="AJ152" s="73" t="str">
        <f t="shared" si="7"/>
        <v/>
      </c>
      <c r="AK152" s="73"/>
      <c r="AL152" s="74" t="str">
        <f t="shared" si="8"/>
        <v/>
      </c>
      <c r="AM152" s="73"/>
      <c r="AN152" s="74" t="str">
        <f t="shared" si="9"/>
        <v/>
      </c>
      <c r="AO152" s="75" t="str">
        <f t="shared" si="6"/>
        <v/>
      </c>
      <c r="AP152" s="76" t="str">
        <f t="shared" si="52"/>
        <v/>
      </c>
      <c r="AQ152" s="76" t="str">
        <f t="shared" si="53"/>
        <v/>
      </c>
      <c r="AR152" s="73"/>
      <c r="AS152" s="73"/>
      <c r="AT152" s="73"/>
      <c r="AU152" s="342"/>
      <c r="AV152" s="342"/>
      <c r="AW152" s="342"/>
      <c r="AX152" s="342"/>
      <c r="AY152" s="342"/>
      <c r="AZ152" s="342"/>
      <c r="BA152" s="342"/>
      <c r="BB152" s="342"/>
      <c r="BC152" s="342"/>
      <c r="BD152" s="342"/>
      <c r="BE152" s="342"/>
      <c r="BF152" s="342"/>
      <c r="BG152" s="342"/>
      <c r="BH152" s="476"/>
      <c r="BI152" s="38"/>
      <c r="BJ152" s="38"/>
      <c r="BK152" s="38"/>
    </row>
    <row r="153" spans="1:63" ht="15" hidden="1" customHeight="1" x14ac:dyDescent="0.25">
      <c r="A153" s="342"/>
      <c r="B153" s="342"/>
      <c r="C153" s="342"/>
      <c r="D153" s="401"/>
      <c r="E153" s="342"/>
      <c r="F153" s="342"/>
      <c r="G153" s="342"/>
      <c r="H153" s="342"/>
      <c r="I153" s="342"/>
      <c r="J153" s="342"/>
      <c r="K153" s="342"/>
      <c r="L153" s="342"/>
      <c r="M153" s="342"/>
      <c r="N153" s="342"/>
      <c r="O153" s="342"/>
      <c r="P153" s="342"/>
      <c r="Q153" s="342"/>
      <c r="R153" s="342"/>
      <c r="S153" s="342"/>
      <c r="T153" s="342"/>
      <c r="U153" s="342"/>
      <c r="V153" s="342"/>
      <c r="W153" s="342"/>
      <c r="X153" s="342"/>
      <c r="Y153" s="342"/>
      <c r="Z153" s="71">
        <v>5</v>
      </c>
      <c r="AA153" s="71"/>
      <c r="AB153" s="71"/>
      <c r="AC153" s="71"/>
      <c r="AD153" s="71"/>
      <c r="AE153" s="71"/>
      <c r="AF153" s="71"/>
      <c r="AG153" s="78"/>
      <c r="AH153" s="73"/>
      <c r="AI153" s="78"/>
      <c r="AJ153" s="73" t="str">
        <f t="shared" si="7"/>
        <v/>
      </c>
      <c r="AK153" s="73"/>
      <c r="AL153" s="74" t="str">
        <f t="shared" si="8"/>
        <v/>
      </c>
      <c r="AM153" s="73"/>
      <c r="AN153" s="74" t="str">
        <f t="shared" si="9"/>
        <v/>
      </c>
      <c r="AO153" s="75" t="str">
        <f t="shared" si="6"/>
        <v/>
      </c>
      <c r="AP153" s="76" t="str">
        <f t="shared" si="52"/>
        <v/>
      </c>
      <c r="AQ153" s="76" t="str">
        <f t="shared" si="53"/>
        <v/>
      </c>
      <c r="AR153" s="73"/>
      <c r="AS153" s="73"/>
      <c r="AT153" s="73"/>
      <c r="AU153" s="342"/>
      <c r="AV153" s="342"/>
      <c r="AW153" s="342"/>
      <c r="AX153" s="342"/>
      <c r="AY153" s="342"/>
      <c r="AZ153" s="342"/>
      <c r="BA153" s="342"/>
      <c r="BB153" s="342"/>
      <c r="BC153" s="342"/>
      <c r="BD153" s="342"/>
      <c r="BE153" s="342"/>
      <c r="BF153" s="342"/>
      <c r="BG153" s="342"/>
      <c r="BH153" s="476"/>
      <c r="BI153" s="38"/>
      <c r="BJ153" s="38"/>
      <c r="BK153" s="38"/>
    </row>
    <row r="154" spans="1:63" ht="15.75" hidden="1" customHeight="1" x14ac:dyDescent="0.25">
      <c r="A154" s="342"/>
      <c r="B154" s="342"/>
      <c r="C154" s="342"/>
      <c r="D154" s="402"/>
      <c r="E154" s="395"/>
      <c r="F154" s="395"/>
      <c r="G154" s="395"/>
      <c r="H154" s="395"/>
      <c r="I154" s="395"/>
      <c r="J154" s="395"/>
      <c r="K154" s="395"/>
      <c r="L154" s="395"/>
      <c r="M154" s="395"/>
      <c r="N154" s="395"/>
      <c r="O154" s="395"/>
      <c r="P154" s="395"/>
      <c r="Q154" s="395"/>
      <c r="R154" s="395"/>
      <c r="S154" s="395"/>
      <c r="T154" s="395"/>
      <c r="U154" s="395"/>
      <c r="V154" s="395"/>
      <c r="W154" s="395"/>
      <c r="X154" s="395"/>
      <c r="Y154" s="395"/>
      <c r="Z154" s="96">
        <v>6</v>
      </c>
      <c r="AA154" s="96"/>
      <c r="AB154" s="96"/>
      <c r="AC154" s="96"/>
      <c r="AD154" s="96"/>
      <c r="AE154" s="96"/>
      <c r="AF154" s="96"/>
      <c r="AG154" s="97"/>
      <c r="AH154" s="98"/>
      <c r="AI154" s="97"/>
      <c r="AJ154" s="98" t="str">
        <f t="shared" si="7"/>
        <v/>
      </c>
      <c r="AK154" s="98"/>
      <c r="AL154" s="99" t="str">
        <f t="shared" si="8"/>
        <v/>
      </c>
      <c r="AM154" s="98"/>
      <c r="AN154" s="99" t="str">
        <f t="shared" si="9"/>
        <v/>
      </c>
      <c r="AO154" s="106" t="str">
        <f t="shared" si="6"/>
        <v/>
      </c>
      <c r="AP154" s="101" t="str">
        <f t="shared" si="52"/>
        <v/>
      </c>
      <c r="AQ154" s="101" t="str">
        <f t="shared" si="53"/>
        <v/>
      </c>
      <c r="AR154" s="98"/>
      <c r="AS154" s="98"/>
      <c r="AT154" s="98"/>
      <c r="AU154" s="395"/>
      <c r="AV154" s="395"/>
      <c r="AW154" s="395"/>
      <c r="AX154" s="395"/>
      <c r="AY154" s="395"/>
      <c r="AZ154" s="395"/>
      <c r="BA154" s="395"/>
      <c r="BB154" s="395"/>
      <c r="BC154" s="395"/>
      <c r="BD154" s="395"/>
      <c r="BE154" s="395"/>
      <c r="BF154" s="395"/>
      <c r="BG154" s="395"/>
      <c r="BH154" s="477"/>
      <c r="BI154" s="38"/>
      <c r="BJ154" s="38"/>
      <c r="BK154" s="38"/>
    </row>
    <row r="155" spans="1:63" ht="15" hidden="1" customHeight="1" x14ac:dyDescent="0.25">
      <c r="A155" s="342"/>
      <c r="B155" s="342"/>
      <c r="C155" s="342"/>
      <c r="D155" s="400"/>
      <c r="E155" s="399"/>
      <c r="F155" s="403"/>
      <c r="G155" s="397"/>
      <c r="H155" s="396"/>
      <c r="I155" s="399" t="str">
        <f>IF(D155="","",IF(D155="RG",'Identificación RG-RF-RLA-FT'!B430,IF(H155="","",(CONCATENATE(H155," ",#REF!," ",G155," ",#REF!," ",M155," ",#REF!," ",L155)))))</f>
        <v/>
      </c>
      <c r="J155" s="396"/>
      <c r="K155" s="396" t="str">
        <f>CONCATENATE(" *",'Identificación RG-RF-RLA-FT'!C425," *",'Identificación RG-RF-RLA-FT'!E425," *",'Identificación RG-RF-RLA-FT'!G425)</f>
        <v xml:space="preserve"> * * *</v>
      </c>
      <c r="L155" s="397"/>
      <c r="M155" s="397"/>
      <c r="N155" s="397"/>
      <c r="O155" s="398"/>
      <c r="P155" s="396"/>
      <c r="Q155" s="394" t="str">
        <f>IF(P155="Muy Alta",100%,IF(P155="Alta",80%,IF(P155="Media",60%,IF(P155="Baja",40%,IF(P155="Muy Baja",20%,"")))))</f>
        <v/>
      </c>
      <c r="R155" s="396"/>
      <c r="S155" s="394" t="str">
        <f>IF(R155="Catastrófico",100%,IF(R155="Mayor",80%,IF(R155="Moderado",60%,IF(R155="Menor",40%,IF(R155="Leve",20%,"")))))</f>
        <v/>
      </c>
      <c r="T155" s="396"/>
      <c r="U155" s="394" t="str">
        <f>IF(T155="Catastrófico",100%,IF(T155="Mayor",80%,IF(T155="Moderado",60%,IF(T155="Menor",40%,IF(T155="Leve",20%,"")))))</f>
        <v/>
      </c>
      <c r="V155" s="396" t="str">
        <f>IF(W155=100%,"Catastrófico",IF(W155=80%,"Mayor",IF(W155=60%,"Moderado",IF(W155=40%,"Menor",IF(W155=20%,"Leve","")))))</f>
        <v/>
      </c>
      <c r="W155" s="394" t="str">
        <f>IF(AND(S155="",U155=""),"",MAX(S155,U155))</f>
        <v/>
      </c>
      <c r="X155" s="394" t="str">
        <f>CONCATENATE(P155,V155)</f>
        <v/>
      </c>
      <c r="Y155" s="396" t="str">
        <f>IF(X155="Muy AltaLeve","Alto",IF(X155="Muy AltaMenor","Alto",IF(X155="Muy AltaModerado","Alto",IF(X155="Muy AltaMayor","Alto",IF(X155="Muy AltaCatastrófico","Extremo",IF(X155="AltaLeve","Moderado",IF(X155="AltaMenor","Moderado",IF(X155="AltaModerado","Alto",IF(X155="AltaMayor","Alto",IF(X155="AltaCatastrófico","Extremo",IF(X155="MediaLeve","Moderado",IF(X155="MediaMenor","Moderado",IF(X155="MediaModerado","Moderado",IF(X155="MediaMayor","Alto",IF(X155="MediaCatastrófico","Extremo",IF(X155="BajaLeve","Bajo",IF(X155="BajaMenor","Moderado",IF(X155="BajaModerado","Moderado",IF(X155="BajaMayor","Alto",IF(X155="BajaCatastrófico","Extremo",IF(X155="Muy BajaLeve","Bajo",IF(X155="Muy BajaMenor","Bajo",IF(X155="Muy BajaModerado","Moderado",IF(X155="Muy BajaMayor","Alto",IF(X155="Muy BajaCatastrófico","Extremo","")))))))))))))))))))))))))</f>
        <v/>
      </c>
      <c r="Z155" s="63">
        <v>1</v>
      </c>
      <c r="AA155" s="63"/>
      <c r="AB155" s="63"/>
      <c r="AC155" s="63"/>
      <c r="AD155" s="63"/>
      <c r="AE155" s="63"/>
      <c r="AF155" s="63"/>
      <c r="AG155" s="104"/>
      <c r="AH155" s="64"/>
      <c r="AI155" s="104"/>
      <c r="AJ155" s="64" t="str">
        <f t="shared" si="7"/>
        <v/>
      </c>
      <c r="AK155" s="64"/>
      <c r="AL155" s="66" t="str">
        <f t="shared" si="8"/>
        <v/>
      </c>
      <c r="AM155" s="64"/>
      <c r="AN155" s="66" t="str">
        <f t="shared" si="9"/>
        <v/>
      </c>
      <c r="AO155" s="67" t="str">
        <f t="shared" si="6"/>
        <v/>
      </c>
      <c r="AP155" s="68" t="str">
        <f>IFERROR(IF(AJ155="Probabilidad",(Q155-(+Q155*AO155)),IF(AJ155="Impacto",Q155,"")),"")</f>
        <v/>
      </c>
      <c r="AQ155" s="68" t="str">
        <f>IFERROR(IF(AJ155="Impacto",(W155-(+W155*AO155)),IF(AJ155="Probabilidad",W155,"")),"")</f>
        <v/>
      </c>
      <c r="AR155" s="64"/>
      <c r="AS155" s="64"/>
      <c r="AT155" s="64"/>
      <c r="AU155" s="452" t="str">
        <f>Q155</f>
        <v/>
      </c>
      <c r="AV155" s="452" t="str">
        <f>IF(AP155="","",MIN(AP155:AP160))</f>
        <v/>
      </c>
      <c r="AW155" s="396" t="str">
        <f>IFERROR(IF(AV155="","",IF(AV155&lt;=0.2,"Muy Baja",IF(AV155&lt;=0.4,"Baja",IF(AV155&lt;=0.6,"Media",IF(AV155&lt;=0.8,"Alta","Muy Alta"))))),"")</f>
        <v/>
      </c>
      <c r="AX155" s="452" t="str">
        <f>W155</f>
        <v/>
      </c>
      <c r="AY155" s="452" t="str">
        <f>IF(AQ155="","",MIN(AQ155:AQ160))</f>
        <v/>
      </c>
      <c r="AZ155" s="396" t="str">
        <f>IFERROR(IF(AY155="","",IF(AY155&lt;=0.2,"Leve",IF(AY155&lt;=0.4,"Menor",IF(AY155&lt;=0.6,"Moderado",IF(AY155&lt;=0.8,"Mayor","Catastrófico"))))),"")</f>
        <v/>
      </c>
      <c r="BA155" s="396" t="str">
        <f>Y155</f>
        <v/>
      </c>
      <c r="BB155" s="396" t="str">
        <f>IFERROR(IF(OR(AND(AW155="Muy Baja",AZ155="Leve"),AND(AW155="Muy Baja",AZ155="Menor"),AND(AW155="Baja",AZ155="Leve")),"Bajo",IF(OR(AND(AW155="Muy baja",AZ155="Moderado"),AND(AW155="Baja",AZ155="Menor"),AND(AW155="Baja",AZ155="Moderado"),AND(AW155="Media",AZ155="Leve"),AND(AW155="Media",AZ155="Menor"),AND(AW155="Media",AZ155="Moderado"),AND(AW155="Alta",AZ155="Leve"),AND(AW155="Alta",AZ155="Menor")),"Moderado",IF(OR(AND(AW155="Muy Baja",AZ155="Mayor"),AND(AW155="Baja",AZ155="Mayor"),AND(AW155="Media",AZ155="Mayor"),AND(AW155="Alta",AZ155="Moderado"),AND(AW155="Alta",AZ155="Mayor"),AND(AW155="Muy Alta",AZ155="Leve"),AND(AW155="Muy Alta",AZ155="Menor"),AND(AW155="Muy Alta",AZ155="Moderado"),AND(AW155="Muy Alta",AZ155="Mayor")),"Alto",IF(OR(AND(AW155="Muy Baja",AZ155="Catastrófico"),AND(AW155="Baja",AZ155="Catastrófico"),AND(AW155="Media",AZ155="Catastrófico"),AND(AW155="Alta",AZ155="Catastrófico"),AND(AW155="Muy Alta",AZ155="Catastrófico")),"Extremo","")))),"")</f>
        <v/>
      </c>
      <c r="BC155" s="396"/>
      <c r="BD155" s="397"/>
      <c r="BE155" s="397"/>
      <c r="BF155" s="468"/>
      <c r="BG155" s="468"/>
      <c r="BH155" s="475"/>
      <c r="BI155" s="38"/>
      <c r="BJ155" s="38"/>
      <c r="BK155" s="38"/>
    </row>
    <row r="156" spans="1:63" ht="15" hidden="1" customHeight="1" x14ac:dyDescent="0.25">
      <c r="A156" s="342"/>
      <c r="B156" s="342"/>
      <c r="C156" s="342"/>
      <c r="D156" s="401"/>
      <c r="E156" s="342"/>
      <c r="F156" s="342"/>
      <c r="G156" s="342"/>
      <c r="H156" s="342"/>
      <c r="I156" s="342"/>
      <c r="J156" s="342"/>
      <c r="K156" s="342"/>
      <c r="L156" s="342"/>
      <c r="M156" s="342"/>
      <c r="N156" s="342"/>
      <c r="O156" s="342"/>
      <c r="P156" s="342"/>
      <c r="Q156" s="342"/>
      <c r="R156" s="342"/>
      <c r="S156" s="342"/>
      <c r="T156" s="342"/>
      <c r="U156" s="342"/>
      <c r="V156" s="342"/>
      <c r="W156" s="342"/>
      <c r="X156" s="342"/>
      <c r="Y156" s="342"/>
      <c r="Z156" s="71">
        <v>2</v>
      </c>
      <c r="AA156" s="71"/>
      <c r="AB156" s="71"/>
      <c r="AC156" s="71"/>
      <c r="AD156" s="71"/>
      <c r="AE156" s="71"/>
      <c r="AF156" s="71"/>
      <c r="AG156" s="78"/>
      <c r="AH156" s="73"/>
      <c r="AI156" s="78"/>
      <c r="AJ156" s="73" t="str">
        <f t="shared" si="7"/>
        <v/>
      </c>
      <c r="AK156" s="73"/>
      <c r="AL156" s="74" t="str">
        <f t="shared" si="8"/>
        <v/>
      </c>
      <c r="AM156" s="73"/>
      <c r="AN156" s="74" t="str">
        <f t="shared" si="9"/>
        <v/>
      </c>
      <c r="AO156" s="75" t="str">
        <f t="shared" si="6"/>
        <v/>
      </c>
      <c r="AP156" s="76" t="str">
        <f>IFERROR(IF(AND(AJ155="Probabilidad",AJ156="Probabilidad"),(AP155-(+AP155*AO156)),IF(AJ156="Probabilidad",(Q155-(+Q155*AO156)),IF(AJ156="Impacto",AP155,""))),"")</f>
        <v/>
      </c>
      <c r="AQ156" s="76" t="str">
        <f>IFERROR(IF(AND(AJ155="Impacto",AJ156="Impacto"),(AQ155-(+AQ155*AO156)),IF(AJ156="Impacto",(W155-(W155*AO156)),IF(AJ156="Probabilidad",AQ155,""))),"")</f>
        <v/>
      </c>
      <c r="AR156" s="73"/>
      <c r="AS156" s="73"/>
      <c r="AT156" s="73"/>
      <c r="AU156" s="342"/>
      <c r="AV156" s="342"/>
      <c r="AW156" s="342"/>
      <c r="AX156" s="342"/>
      <c r="AY156" s="342"/>
      <c r="AZ156" s="342"/>
      <c r="BA156" s="342"/>
      <c r="BB156" s="342"/>
      <c r="BC156" s="342"/>
      <c r="BD156" s="342"/>
      <c r="BE156" s="342"/>
      <c r="BF156" s="342"/>
      <c r="BG156" s="342"/>
      <c r="BH156" s="476"/>
      <c r="BI156" s="38"/>
      <c r="BJ156" s="38"/>
      <c r="BK156" s="38"/>
    </row>
    <row r="157" spans="1:63" ht="15" hidden="1" customHeight="1" x14ac:dyDescent="0.25">
      <c r="A157" s="342"/>
      <c r="B157" s="342"/>
      <c r="C157" s="342"/>
      <c r="D157" s="401"/>
      <c r="E157" s="342"/>
      <c r="F157" s="342"/>
      <c r="G157" s="342"/>
      <c r="H157" s="342"/>
      <c r="I157" s="342"/>
      <c r="J157" s="342"/>
      <c r="K157" s="342"/>
      <c r="L157" s="342"/>
      <c r="M157" s="342"/>
      <c r="N157" s="342"/>
      <c r="O157" s="342"/>
      <c r="P157" s="342"/>
      <c r="Q157" s="342"/>
      <c r="R157" s="342"/>
      <c r="S157" s="342"/>
      <c r="T157" s="342"/>
      <c r="U157" s="342"/>
      <c r="V157" s="342"/>
      <c r="W157" s="342"/>
      <c r="X157" s="342"/>
      <c r="Y157" s="342"/>
      <c r="Z157" s="71">
        <v>3</v>
      </c>
      <c r="AA157" s="71"/>
      <c r="AB157" s="71"/>
      <c r="AC157" s="71"/>
      <c r="AD157" s="71"/>
      <c r="AE157" s="71"/>
      <c r="AF157" s="71"/>
      <c r="AG157" s="78"/>
      <c r="AH157" s="73"/>
      <c r="AI157" s="78"/>
      <c r="AJ157" s="73" t="str">
        <f t="shared" si="7"/>
        <v/>
      </c>
      <c r="AK157" s="73"/>
      <c r="AL157" s="74" t="str">
        <f t="shared" si="8"/>
        <v/>
      </c>
      <c r="AM157" s="73"/>
      <c r="AN157" s="74" t="str">
        <f t="shared" si="9"/>
        <v/>
      </c>
      <c r="AO157" s="75" t="str">
        <f t="shared" si="6"/>
        <v/>
      </c>
      <c r="AP157" s="76" t="str">
        <f t="shared" ref="AP157:AP160" si="54">IFERROR(IF(AND(AJ156="Probabilidad",AJ157="Probabilidad"),(AP156-(+AP156*AO157)),IF(AND(AJ156="Impacto",AJ157="Probabilidad"),(AP155-(+AP155*AO157)),IF(AJ157="Impacto",AP156,""))),"")</f>
        <v/>
      </c>
      <c r="AQ157" s="76" t="str">
        <f t="shared" ref="AQ157:AQ160" si="55">IFERROR(IF(AND(AJ156="Impacto",AJ157="Impacto"),(AQ156-(+AQ156*AO157)),IF(AND(AJ156="Probabilidad",AJ157="Impacto"),(AQ155-(+AQ155*AO157)),IF(AJ157="Probabilidad",AQ156,""))),"")</f>
        <v/>
      </c>
      <c r="AR157" s="73"/>
      <c r="AS157" s="73"/>
      <c r="AT157" s="73"/>
      <c r="AU157" s="342"/>
      <c r="AV157" s="342"/>
      <c r="AW157" s="342"/>
      <c r="AX157" s="342"/>
      <c r="AY157" s="342"/>
      <c r="AZ157" s="342"/>
      <c r="BA157" s="342"/>
      <c r="BB157" s="342"/>
      <c r="BC157" s="342"/>
      <c r="BD157" s="342"/>
      <c r="BE157" s="342"/>
      <c r="BF157" s="342"/>
      <c r="BG157" s="342"/>
      <c r="BH157" s="476"/>
      <c r="BI157" s="38"/>
      <c r="BJ157" s="38"/>
      <c r="BK157" s="38"/>
    </row>
    <row r="158" spans="1:63" ht="15" hidden="1" customHeight="1" x14ac:dyDescent="0.25">
      <c r="A158" s="342"/>
      <c r="B158" s="342"/>
      <c r="C158" s="342"/>
      <c r="D158" s="401"/>
      <c r="E158" s="342"/>
      <c r="F158" s="342"/>
      <c r="G158" s="342"/>
      <c r="H158" s="342"/>
      <c r="I158" s="342"/>
      <c r="J158" s="342"/>
      <c r="K158" s="342"/>
      <c r="L158" s="342"/>
      <c r="M158" s="342"/>
      <c r="N158" s="342"/>
      <c r="O158" s="342"/>
      <c r="P158" s="342"/>
      <c r="Q158" s="342"/>
      <c r="R158" s="342"/>
      <c r="S158" s="342"/>
      <c r="T158" s="342"/>
      <c r="U158" s="342"/>
      <c r="V158" s="342"/>
      <c r="W158" s="342"/>
      <c r="X158" s="342"/>
      <c r="Y158" s="342"/>
      <c r="Z158" s="71">
        <v>4</v>
      </c>
      <c r="AA158" s="71"/>
      <c r="AB158" s="71"/>
      <c r="AC158" s="71"/>
      <c r="AD158" s="71"/>
      <c r="AE158" s="71"/>
      <c r="AF158" s="71"/>
      <c r="AG158" s="78"/>
      <c r="AH158" s="73"/>
      <c r="AI158" s="78"/>
      <c r="AJ158" s="73" t="str">
        <f t="shared" si="7"/>
        <v/>
      </c>
      <c r="AK158" s="73"/>
      <c r="AL158" s="74" t="str">
        <f t="shared" si="8"/>
        <v/>
      </c>
      <c r="AM158" s="73"/>
      <c r="AN158" s="74" t="str">
        <f t="shared" si="9"/>
        <v/>
      </c>
      <c r="AO158" s="75" t="str">
        <f t="shared" si="6"/>
        <v/>
      </c>
      <c r="AP158" s="76" t="str">
        <f t="shared" si="54"/>
        <v/>
      </c>
      <c r="AQ158" s="76" t="str">
        <f t="shared" si="55"/>
        <v/>
      </c>
      <c r="AR158" s="73"/>
      <c r="AS158" s="73"/>
      <c r="AT158" s="73"/>
      <c r="AU158" s="342"/>
      <c r="AV158" s="342"/>
      <c r="AW158" s="342"/>
      <c r="AX158" s="342"/>
      <c r="AY158" s="342"/>
      <c r="AZ158" s="342"/>
      <c r="BA158" s="342"/>
      <c r="BB158" s="342"/>
      <c r="BC158" s="342"/>
      <c r="BD158" s="342"/>
      <c r="BE158" s="342"/>
      <c r="BF158" s="342"/>
      <c r="BG158" s="342"/>
      <c r="BH158" s="476"/>
      <c r="BI158" s="38"/>
      <c r="BJ158" s="38"/>
      <c r="BK158" s="38"/>
    </row>
    <row r="159" spans="1:63" ht="15" hidden="1" customHeight="1" x14ac:dyDescent="0.25">
      <c r="A159" s="342"/>
      <c r="B159" s="342"/>
      <c r="C159" s="342"/>
      <c r="D159" s="401"/>
      <c r="E159" s="342"/>
      <c r="F159" s="342"/>
      <c r="G159" s="342"/>
      <c r="H159" s="342"/>
      <c r="I159" s="342"/>
      <c r="J159" s="342"/>
      <c r="K159" s="342"/>
      <c r="L159" s="342"/>
      <c r="M159" s="342"/>
      <c r="N159" s="342"/>
      <c r="O159" s="342"/>
      <c r="P159" s="342"/>
      <c r="Q159" s="342"/>
      <c r="R159" s="342"/>
      <c r="S159" s="342"/>
      <c r="T159" s="342"/>
      <c r="U159" s="342"/>
      <c r="V159" s="342"/>
      <c r="W159" s="342"/>
      <c r="X159" s="342"/>
      <c r="Y159" s="342"/>
      <c r="Z159" s="71">
        <v>5</v>
      </c>
      <c r="AA159" s="71"/>
      <c r="AB159" s="71"/>
      <c r="AC159" s="71"/>
      <c r="AD159" s="71"/>
      <c r="AE159" s="71"/>
      <c r="AF159" s="71"/>
      <c r="AG159" s="78"/>
      <c r="AH159" s="73"/>
      <c r="AI159" s="78"/>
      <c r="AJ159" s="73" t="str">
        <f t="shared" si="7"/>
        <v/>
      </c>
      <c r="AK159" s="73"/>
      <c r="AL159" s="74" t="str">
        <f t="shared" si="8"/>
        <v/>
      </c>
      <c r="AM159" s="73"/>
      <c r="AN159" s="74" t="str">
        <f t="shared" si="9"/>
        <v/>
      </c>
      <c r="AO159" s="75" t="str">
        <f t="shared" si="6"/>
        <v/>
      </c>
      <c r="AP159" s="76" t="str">
        <f t="shared" si="54"/>
        <v/>
      </c>
      <c r="AQ159" s="76" t="str">
        <f t="shared" si="55"/>
        <v/>
      </c>
      <c r="AR159" s="73"/>
      <c r="AS159" s="73"/>
      <c r="AT159" s="73"/>
      <c r="AU159" s="342"/>
      <c r="AV159" s="342"/>
      <c r="AW159" s="342"/>
      <c r="AX159" s="342"/>
      <c r="AY159" s="342"/>
      <c r="AZ159" s="342"/>
      <c r="BA159" s="342"/>
      <c r="BB159" s="342"/>
      <c r="BC159" s="342"/>
      <c r="BD159" s="342"/>
      <c r="BE159" s="342"/>
      <c r="BF159" s="342"/>
      <c r="BG159" s="342"/>
      <c r="BH159" s="476"/>
      <c r="BI159" s="38"/>
      <c r="BJ159" s="38"/>
      <c r="BK159" s="38"/>
    </row>
    <row r="160" spans="1:63" ht="15.75" hidden="1" customHeight="1" x14ac:dyDescent="0.25">
      <c r="A160" s="342"/>
      <c r="B160" s="342"/>
      <c r="C160" s="342"/>
      <c r="D160" s="402"/>
      <c r="E160" s="395"/>
      <c r="F160" s="395"/>
      <c r="G160" s="395"/>
      <c r="H160" s="395"/>
      <c r="I160" s="395"/>
      <c r="J160" s="395"/>
      <c r="K160" s="395"/>
      <c r="L160" s="395"/>
      <c r="M160" s="395"/>
      <c r="N160" s="395"/>
      <c r="O160" s="395"/>
      <c r="P160" s="395"/>
      <c r="Q160" s="395"/>
      <c r="R160" s="395"/>
      <c r="S160" s="395"/>
      <c r="T160" s="395"/>
      <c r="U160" s="395"/>
      <c r="V160" s="395"/>
      <c r="W160" s="395"/>
      <c r="X160" s="395"/>
      <c r="Y160" s="395"/>
      <c r="Z160" s="96">
        <v>6</v>
      </c>
      <c r="AA160" s="96"/>
      <c r="AB160" s="96"/>
      <c r="AC160" s="96"/>
      <c r="AD160" s="96"/>
      <c r="AE160" s="96"/>
      <c r="AF160" s="96"/>
      <c r="AG160" s="97"/>
      <c r="AH160" s="98"/>
      <c r="AI160" s="97"/>
      <c r="AJ160" s="98" t="str">
        <f t="shared" si="7"/>
        <v/>
      </c>
      <c r="AK160" s="98"/>
      <c r="AL160" s="99" t="str">
        <f t="shared" si="8"/>
        <v/>
      </c>
      <c r="AM160" s="98"/>
      <c r="AN160" s="99" t="str">
        <f t="shared" si="9"/>
        <v/>
      </c>
      <c r="AO160" s="106" t="str">
        <f t="shared" si="6"/>
        <v/>
      </c>
      <c r="AP160" s="101" t="str">
        <f t="shared" si="54"/>
        <v/>
      </c>
      <c r="AQ160" s="101" t="str">
        <f t="shared" si="55"/>
        <v/>
      </c>
      <c r="AR160" s="98"/>
      <c r="AS160" s="98"/>
      <c r="AT160" s="98"/>
      <c r="AU160" s="395"/>
      <c r="AV160" s="395"/>
      <c r="AW160" s="395"/>
      <c r="AX160" s="395"/>
      <c r="AY160" s="395"/>
      <c r="AZ160" s="395"/>
      <c r="BA160" s="395"/>
      <c r="BB160" s="395"/>
      <c r="BC160" s="395"/>
      <c r="BD160" s="395"/>
      <c r="BE160" s="395"/>
      <c r="BF160" s="395"/>
      <c r="BG160" s="395"/>
      <c r="BH160" s="477"/>
      <c r="BI160" s="38"/>
      <c r="BJ160" s="38"/>
      <c r="BK160" s="38"/>
    </row>
    <row r="161" spans="1:63" ht="15" hidden="1" customHeight="1" x14ac:dyDescent="0.25">
      <c r="A161" s="342"/>
      <c r="B161" s="342"/>
      <c r="C161" s="342"/>
      <c r="D161" s="400"/>
      <c r="E161" s="399"/>
      <c r="F161" s="403"/>
      <c r="G161" s="397"/>
      <c r="H161" s="396"/>
      <c r="I161" s="399" t="str">
        <f>IF(D161="","",IF(D161="RG",'Identificación RG-RF-RLA-FT'!B447,IF(H161="","",(CONCATENATE(H161," ",#REF!," ",G161," ",#REF!," ",M161," ",#REF!," ",L161)))))</f>
        <v/>
      </c>
      <c r="J161" s="396"/>
      <c r="K161" s="396" t="str">
        <f>CONCATENATE(" *",'Identificación RG-RF-RLA-FT'!C442," *",'Identificación RG-RF-RLA-FT'!E442," *",'Identificación RG-RF-RLA-FT'!G442)</f>
        <v xml:space="preserve"> * * *</v>
      </c>
      <c r="L161" s="397"/>
      <c r="M161" s="397"/>
      <c r="N161" s="397"/>
      <c r="O161" s="398"/>
      <c r="P161" s="396"/>
      <c r="Q161" s="394" t="str">
        <f>IF(P161="Muy Alta",100%,IF(P161="Alta",80%,IF(P161="Media",60%,IF(P161="Baja",40%,IF(P161="Muy Baja",20%,"")))))</f>
        <v/>
      </c>
      <c r="R161" s="396"/>
      <c r="S161" s="394" t="str">
        <f>IF(R161="Catastrófico",100%,IF(R161="Mayor",80%,IF(R161="Moderado",60%,IF(R161="Menor",40%,IF(R161="Leve",20%,"")))))</f>
        <v/>
      </c>
      <c r="T161" s="396"/>
      <c r="U161" s="394" t="str">
        <f>IF(T161="Catastrófico",100%,IF(T161="Mayor",80%,IF(T161="Moderado",60%,IF(T161="Menor",40%,IF(T161="Leve",20%,"")))))</f>
        <v/>
      </c>
      <c r="V161" s="396" t="str">
        <f>IF(W161=100%,"Catastrófico",IF(W161=80%,"Mayor",IF(W161=60%,"Moderado",IF(W161=40%,"Menor",IF(W161=20%,"Leve","")))))</f>
        <v/>
      </c>
      <c r="W161" s="394" t="str">
        <f>IF(AND(S161="",U161=""),"",MAX(S161,U161))</f>
        <v/>
      </c>
      <c r="X161" s="394" t="str">
        <f>CONCATENATE(P161,V161)</f>
        <v/>
      </c>
      <c r="Y161" s="396" t="str">
        <f>IF(X161="Muy AltaLeve","Alto",IF(X161="Muy AltaMenor","Alto",IF(X161="Muy AltaModerado","Alto",IF(X161="Muy AltaMayor","Alto",IF(X161="Muy AltaCatastrófico","Extremo",IF(X161="AltaLeve","Moderado",IF(X161="AltaMenor","Moderado",IF(X161="AltaModerado","Alto",IF(X161="AltaMayor","Alto",IF(X161="AltaCatastrófico","Extremo",IF(X161="MediaLeve","Moderado",IF(X161="MediaMenor","Moderado",IF(X161="MediaModerado","Moderado",IF(X161="MediaMayor","Alto",IF(X161="MediaCatastrófico","Extremo",IF(X161="BajaLeve","Bajo",IF(X161="BajaMenor","Moderado",IF(X161="BajaModerado","Moderado",IF(X161="BajaMayor","Alto",IF(X161="BajaCatastrófico","Extremo",IF(X161="Muy BajaLeve","Bajo",IF(X161="Muy BajaMenor","Bajo",IF(X161="Muy BajaModerado","Moderado",IF(X161="Muy BajaMayor","Alto",IF(X161="Muy BajaCatastrófico","Extremo","")))))))))))))))))))))))))</f>
        <v/>
      </c>
      <c r="Z161" s="63">
        <v>1</v>
      </c>
      <c r="AA161" s="63"/>
      <c r="AB161" s="63"/>
      <c r="AC161" s="63"/>
      <c r="AD161" s="63"/>
      <c r="AE161" s="63"/>
      <c r="AF161" s="63"/>
      <c r="AG161" s="104"/>
      <c r="AH161" s="64"/>
      <c r="AI161" s="104"/>
      <c r="AJ161" s="64" t="str">
        <f t="shared" si="7"/>
        <v/>
      </c>
      <c r="AK161" s="64"/>
      <c r="AL161" s="66" t="str">
        <f t="shared" si="8"/>
        <v/>
      </c>
      <c r="AM161" s="64"/>
      <c r="AN161" s="66" t="str">
        <f t="shared" si="9"/>
        <v/>
      </c>
      <c r="AO161" s="67" t="str">
        <f t="shared" si="6"/>
        <v/>
      </c>
      <c r="AP161" s="68" t="str">
        <f>IFERROR(IF(AJ161="Probabilidad",(Q161-(+Q161*AO161)),IF(AJ161="Impacto",Q161,"")),"")</f>
        <v/>
      </c>
      <c r="AQ161" s="68" t="str">
        <f>IFERROR(IF(AJ161="Impacto",(W161-(+W161*AO161)),IF(AJ161="Probabilidad",W161,"")),"")</f>
        <v/>
      </c>
      <c r="AR161" s="64"/>
      <c r="AS161" s="64"/>
      <c r="AT161" s="64"/>
      <c r="AU161" s="452" t="str">
        <f>Q161</f>
        <v/>
      </c>
      <c r="AV161" s="452" t="str">
        <f>IF(AP161="","",MIN(AP161:AP166))</f>
        <v/>
      </c>
      <c r="AW161" s="396" t="str">
        <f>IFERROR(IF(AV161="","",IF(AV161&lt;=0.2,"Muy Baja",IF(AV161&lt;=0.4,"Baja",IF(AV161&lt;=0.6,"Media",IF(AV161&lt;=0.8,"Alta","Muy Alta"))))),"")</f>
        <v/>
      </c>
      <c r="AX161" s="452" t="str">
        <f>W161</f>
        <v/>
      </c>
      <c r="AY161" s="452" t="str">
        <f>IF(AQ161="","",MIN(AQ161:AQ166))</f>
        <v/>
      </c>
      <c r="AZ161" s="396" t="str">
        <f>IFERROR(IF(AY161="","",IF(AY161&lt;=0.2,"Leve",IF(AY161&lt;=0.4,"Menor",IF(AY161&lt;=0.6,"Moderado",IF(AY161&lt;=0.8,"Mayor","Catastrófico"))))),"")</f>
        <v/>
      </c>
      <c r="BA161" s="396" t="str">
        <f>Y161</f>
        <v/>
      </c>
      <c r="BB161" s="396" t="str">
        <f>IFERROR(IF(OR(AND(AW161="Muy Baja",AZ161="Leve"),AND(AW161="Muy Baja",AZ161="Menor"),AND(AW161="Baja",AZ161="Leve")),"Bajo",IF(OR(AND(AW161="Muy baja",AZ161="Moderado"),AND(AW161="Baja",AZ161="Menor"),AND(AW161="Baja",AZ161="Moderado"),AND(AW161="Media",AZ161="Leve"),AND(AW161="Media",AZ161="Menor"),AND(AW161="Media",AZ161="Moderado"),AND(AW161="Alta",AZ161="Leve"),AND(AW161="Alta",AZ161="Menor")),"Moderado",IF(OR(AND(AW161="Muy Baja",AZ161="Mayor"),AND(AW161="Baja",AZ161="Mayor"),AND(AW161="Media",AZ161="Mayor"),AND(AW161="Alta",AZ161="Moderado"),AND(AW161="Alta",AZ161="Mayor"),AND(AW161="Muy Alta",AZ161="Leve"),AND(AW161="Muy Alta",AZ161="Menor"),AND(AW161="Muy Alta",AZ161="Moderado"),AND(AW161="Muy Alta",AZ161="Mayor")),"Alto",IF(OR(AND(AW161="Muy Baja",AZ161="Catastrófico"),AND(AW161="Baja",AZ161="Catastrófico"),AND(AW161="Media",AZ161="Catastrófico"),AND(AW161="Alta",AZ161="Catastrófico"),AND(AW161="Muy Alta",AZ161="Catastrófico")),"Extremo","")))),"")</f>
        <v/>
      </c>
      <c r="BC161" s="396"/>
      <c r="BD161" s="397"/>
      <c r="BE161" s="397"/>
      <c r="BF161" s="468"/>
      <c r="BG161" s="468"/>
      <c r="BH161" s="475"/>
      <c r="BI161" s="38"/>
      <c r="BJ161" s="38"/>
      <c r="BK161" s="38"/>
    </row>
    <row r="162" spans="1:63" ht="15" hidden="1" customHeight="1" x14ac:dyDescent="0.25">
      <c r="A162" s="342"/>
      <c r="B162" s="342"/>
      <c r="C162" s="342"/>
      <c r="D162" s="401"/>
      <c r="E162" s="342"/>
      <c r="F162" s="342"/>
      <c r="G162" s="342"/>
      <c r="H162" s="342"/>
      <c r="I162" s="342"/>
      <c r="J162" s="342"/>
      <c r="K162" s="342"/>
      <c r="L162" s="342"/>
      <c r="M162" s="342"/>
      <c r="N162" s="342"/>
      <c r="O162" s="342"/>
      <c r="P162" s="342"/>
      <c r="Q162" s="342"/>
      <c r="R162" s="342"/>
      <c r="S162" s="342"/>
      <c r="T162" s="342"/>
      <c r="U162" s="342"/>
      <c r="V162" s="342"/>
      <c r="W162" s="342"/>
      <c r="X162" s="342"/>
      <c r="Y162" s="342"/>
      <c r="Z162" s="71">
        <v>2</v>
      </c>
      <c r="AA162" s="71"/>
      <c r="AB162" s="71"/>
      <c r="AC162" s="71"/>
      <c r="AD162" s="71"/>
      <c r="AE162" s="71"/>
      <c r="AF162" s="71"/>
      <c r="AG162" s="78"/>
      <c r="AH162" s="73"/>
      <c r="AI162" s="78"/>
      <c r="AJ162" s="73" t="str">
        <f t="shared" si="7"/>
        <v/>
      </c>
      <c r="AK162" s="73"/>
      <c r="AL162" s="74" t="str">
        <f t="shared" si="8"/>
        <v/>
      </c>
      <c r="AM162" s="73"/>
      <c r="AN162" s="74" t="str">
        <f t="shared" si="9"/>
        <v/>
      </c>
      <c r="AO162" s="75" t="str">
        <f t="shared" si="6"/>
        <v/>
      </c>
      <c r="AP162" s="76" t="str">
        <f>IFERROR(IF(AND(AJ161="Probabilidad",AJ162="Probabilidad"),(AP161-(+AP161*AO162)),IF(AJ162="Probabilidad",(Q161-(+Q161*AO162)),IF(AJ162="Impacto",AP161,""))),"")</f>
        <v/>
      </c>
      <c r="AQ162" s="76" t="str">
        <f>IFERROR(IF(AND(AJ161="Impacto",AJ162="Impacto"),(AQ161-(+AQ161*AO162)),IF(AJ162="Impacto",(W161-(W161*AO162)),IF(AJ162="Probabilidad",AQ161,""))),"")</f>
        <v/>
      </c>
      <c r="AR162" s="73"/>
      <c r="AS162" s="73"/>
      <c r="AT162" s="73"/>
      <c r="AU162" s="342"/>
      <c r="AV162" s="342"/>
      <c r="AW162" s="342"/>
      <c r="AX162" s="342"/>
      <c r="AY162" s="342"/>
      <c r="AZ162" s="342"/>
      <c r="BA162" s="342"/>
      <c r="BB162" s="342"/>
      <c r="BC162" s="342"/>
      <c r="BD162" s="342"/>
      <c r="BE162" s="342"/>
      <c r="BF162" s="342"/>
      <c r="BG162" s="342"/>
      <c r="BH162" s="476"/>
      <c r="BI162" s="38"/>
      <c r="BJ162" s="38"/>
      <c r="BK162" s="38"/>
    </row>
    <row r="163" spans="1:63" ht="15" hidden="1" customHeight="1" x14ac:dyDescent="0.25">
      <c r="A163" s="342"/>
      <c r="B163" s="342"/>
      <c r="C163" s="342"/>
      <c r="D163" s="401"/>
      <c r="E163" s="342"/>
      <c r="F163" s="342"/>
      <c r="G163" s="342"/>
      <c r="H163" s="342"/>
      <c r="I163" s="342"/>
      <c r="J163" s="342"/>
      <c r="K163" s="342"/>
      <c r="L163" s="342"/>
      <c r="M163" s="342"/>
      <c r="N163" s="342"/>
      <c r="O163" s="342"/>
      <c r="P163" s="342"/>
      <c r="Q163" s="342"/>
      <c r="R163" s="342"/>
      <c r="S163" s="342"/>
      <c r="T163" s="342"/>
      <c r="U163" s="342"/>
      <c r="V163" s="342"/>
      <c r="W163" s="342"/>
      <c r="X163" s="342"/>
      <c r="Y163" s="342"/>
      <c r="Z163" s="71">
        <v>3</v>
      </c>
      <c r="AA163" s="71"/>
      <c r="AB163" s="71"/>
      <c r="AC163" s="71"/>
      <c r="AD163" s="71"/>
      <c r="AE163" s="71"/>
      <c r="AF163" s="71"/>
      <c r="AG163" s="78"/>
      <c r="AH163" s="73"/>
      <c r="AI163" s="78"/>
      <c r="AJ163" s="73" t="str">
        <f t="shared" si="7"/>
        <v/>
      </c>
      <c r="AK163" s="73"/>
      <c r="AL163" s="74" t="str">
        <f t="shared" si="8"/>
        <v/>
      </c>
      <c r="AM163" s="73"/>
      <c r="AN163" s="74" t="str">
        <f t="shared" si="9"/>
        <v/>
      </c>
      <c r="AO163" s="75" t="str">
        <f t="shared" si="6"/>
        <v/>
      </c>
      <c r="AP163" s="76" t="str">
        <f t="shared" ref="AP163:AP166" si="56">IFERROR(IF(AND(AJ162="Probabilidad",AJ163="Probabilidad"),(AP162-(+AP162*AO163)),IF(AND(AJ162="Impacto",AJ163="Probabilidad"),(AP161-(+AP161*AO163)),IF(AJ163="Impacto",AP162,""))),"")</f>
        <v/>
      </c>
      <c r="AQ163" s="76" t="str">
        <f t="shared" ref="AQ163:AQ166" si="57">IFERROR(IF(AND(AJ162="Impacto",AJ163="Impacto"),(AQ162-(+AQ162*AO163)),IF(AND(AJ162="Probabilidad",AJ163="Impacto"),(AQ161-(+AQ161*AO163)),IF(AJ163="Probabilidad",AQ162,""))),"")</f>
        <v/>
      </c>
      <c r="AR163" s="73"/>
      <c r="AS163" s="73"/>
      <c r="AT163" s="73"/>
      <c r="AU163" s="342"/>
      <c r="AV163" s="342"/>
      <c r="AW163" s="342"/>
      <c r="AX163" s="342"/>
      <c r="AY163" s="342"/>
      <c r="AZ163" s="342"/>
      <c r="BA163" s="342"/>
      <c r="BB163" s="342"/>
      <c r="BC163" s="342"/>
      <c r="BD163" s="342"/>
      <c r="BE163" s="342"/>
      <c r="BF163" s="342"/>
      <c r="BG163" s="342"/>
      <c r="BH163" s="476"/>
      <c r="BI163" s="38"/>
      <c r="BJ163" s="38"/>
      <c r="BK163" s="38"/>
    </row>
    <row r="164" spans="1:63" ht="15" hidden="1" customHeight="1" x14ac:dyDescent="0.25">
      <c r="A164" s="342"/>
      <c r="B164" s="342"/>
      <c r="C164" s="342"/>
      <c r="D164" s="401"/>
      <c r="E164" s="342"/>
      <c r="F164" s="342"/>
      <c r="G164" s="342"/>
      <c r="H164" s="342"/>
      <c r="I164" s="342"/>
      <c r="J164" s="342"/>
      <c r="K164" s="342"/>
      <c r="L164" s="342"/>
      <c r="M164" s="342"/>
      <c r="N164" s="342"/>
      <c r="O164" s="342"/>
      <c r="P164" s="342"/>
      <c r="Q164" s="342"/>
      <c r="R164" s="342"/>
      <c r="S164" s="342"/>
      <c r="T164" s="342"/>
      <c r="U164" s="342"/>
      <c r="V164" s="342"/>
      <c r="W164" s="342"/>
      <c r="X164" s="342"/>
      <c r="Y164" s="342"/>
      <c r="Z164" s="71">
        <v>4</v>
      </c>
      <c r="AA164" s="71"/>
      <c r="AB164" s="71"/>
      <c r="AC164" s="71"/>
      <c r="AD164" s="71"/>
      <c r="AE164" s="71"/>
      <c r="AF164" s="71"/>
      <c r="AG164" s="78"/>
      <c r="AH164" s="73"/>
      <c r="AI164" s="78"/>
      <c r="AJ164" s="73" t="str">
        <f t="shared" si="7"/>
        <v/>
      </c>
      <c r="AK164" s="73"/>
      <c r="AL164" s="74" t="str">
        <f t="shared" si="8"/>
        <v/>
      </c>
      <c r="AM164" s="73"/>
      <c r="AN164" s="74" t="str">
        <f t="shared" si="9"/>
        <v/>
      </c>
      <c r="AO164" s="75" t="str">
        <f t="shared" si="6"/>
        <v/>
      </c>
      <c r="AP164" s="76" t="str">
        <f t="shared" si="56"/>
        <v/>
      </c>
      <c r="AQ164" s="76" t="str">
        <f t="shared" si="57"/>
        <v/>
      </c>
      <c r="AR164" s="73"/>
      <c r="AS164" s="73"/>
      <c r="AT164" s="73"/>
      <c r="AU164" s="342"/>
      <c r="AV164" s="342"/>
      <c r="AW164" s="342"/>
      <c r="AX164" s="342"/>
      <c r="AY164" s="342"/>
      <c r="AZ164" s="342"/>
      <c r="BA164" s="342"/>
      <c r="BB164" s="342"/>
      <c r="BC164" s="342"/>
      <c r="BD164" s="342"/>
      <c r="BE164" s="342"/>
      <c r="BF164" s="342"/>
      <c r="BG164" s="342"/>
      <c r="BH164" s="476"/>
      <c r="BI164" s="38"/>
      <c r="BJ164" s="38"/>
      <c r="BK164" s="38"/>
    </row>
    <row r="165" spans="1:63" ht="15" hidden="1" customHeight="1" x14ac:dyDescent="0.25">
      <c r="A165" s="342"/>
      <c r="B165" s="342"/>
      <c r="C165" s="342"/>
      <c r="D165" s="401"/>
      <c r="E165" s="342"/>
      <c r="F165" s="342"/>
      <c r="G165" s="342"/>
      <c r="H165" s="342"/>
      <c r="I165" s="342"/>
      <c r="J165" s="342"/>
      <c r="K165" s="342"/>
      <c r="L165" s="342"/>
      <c r="M165" s="342"/>
      <c r="N165" s="342"/>
      <c r="O165" s="342"/>
      <c r="P165" s="342"/>
      <c r="Q165" s="342"/>
      <c r="R165" s="342"/>
      <c r="S165" s="342"/>
      <c r="T165" s="342"/>
      <c r="U165" s="342"/>
      <c r="V165" s="342"/>
      <c r="W165" s="342"/>
      <c r="X165" s="342"/>
      <c r="Y165" s="342"/>
      <c r="Z165" s="71">
        <v>5</v>
      </c>
      <c r="AA165" s="71"/>
      <c r="AB165" s="71"/>
      <c r="AC165" s="71"/>
      <c r="AD165" s="71"/>
      <c r="AE165" s="71"/>
      <c r="AF165" s="71"/>
      <c r="AG165" s="78"/>
      <c r="AH165" s="73"/>
      <c r="AI165" s="78"/>
      <c r="AJ165" s="73" t="str">
        <f t="shared" si="7"/>
        <v/>
      </c>
      <c r="AK165" s="73"/>
      <c r="AL165" s="74" t="str">
        <f t="shared" si="8"/>
        <v/>
      </c>
      <c r="AM165" s="73"/>
      <c r="AN165" s="74" t="str">
        <f t="shared" si="9"/>
        <v/>
      </c>
      <c r="AO165" s="75" t="str">
        <f t="shared" si="6"/>
        <v/>
      </c>
      <c r="AP165" s="76" t="str">
        <f t="shared" si="56"/>
        <v/>
      </c>
      <c r="AQ165" s="76" t="str">
        <f t="shared" si="57"/>
        <v/>
      </c>
      <c r="AR165" s="73"/>
      <c r="AS165" s="73"/>
      <c r="AT165" s="73"/>
      <c r="AU165" s="342"/>
      <c r="AV165" s="342"/>
      <c r="AW165" s="342"/>
      <c r="AX165" s="342"/>
      <c r="AY165" s="342"/>
      <c r="AZ165" s="342"/>
      <c r="BA165" s="342"/>
      <c r="BB165" s="342"/>
      <c r="BC165" s="342"/>
      <c r="BD165" s="342"/>
      <c r="BE165" s="342"/>
      <c r="BF165" s="342"/>
      <c r="BG165" s="342"/>
      <c r="BH165" s="476"/>
      <c r="BI165" s="38"/>
      <c r="BJ165" s="38"/>
      <c r="BK165" s="38"/>
    </row>
    <row r="166" spans="1:63" ht="15.75" hidden="1" customHeight="1" x14ac:dyDescent="0.25">
      <c r="A166" s="342"/>
      <c r="B166" s="342"/>
      <c r="C166" s="342"/>
      <c r="D166" s="402"/>
      <c r="E166" s="395"/>
      <c r="F166" s="395"/>
      <c r="G166" s="395"/>
      <c r="H166" s="395"/>
      <c r="I166" s="395"/>
      <c r="J166" s="395"/>
      <c r="K166" s="395"/>
      <c r="L166" s="395"/>
      <c r="M166" s="395"/>
      <c r="N166" s="395"/>
      <c r="O166" s="395"/>
      <c r="P166" s="395"/>
      <c r="Q166" s="395"/>
      <c r="R166" s="395"/>
      <c r="S166" s="395"/>
      <c r="T166" s="395"/>
      <c r="U166" s="395"/>
      <c r="V166" s="395"/>
      <c r="W166" s="395"/>
      <c r="X166" s="395"/>
      <c r="Y166" s="395"/>
      <c r="Z166" s="96">
        <v>6</v>
      </c>
      <c r="AA166" s="96"/>
      <c r="AB166" s="96"/>
      <c r="AC166" s="96"/>
      <c r="AD166" s="96"/>
      <c r="AE166" s="96"/>
      <c r="AF166" s="96"/>
      <c r="AG166" s="97"/>
      <c r="AH166" s="98"/>
      <c r="AI166" s="97"/>
      <c r="AJ166" s="98" t="str">
        <f t="shared" si="7"/>
        <v/>
      </c>
      <c r="AK166" s="98"/>
      <c r="AL166" s="99" t="str">
        <f t="shared" si="8"/>
        <v/>
      </c>
      <c r="AM166" s="98"/>
      <c r="AN166" s="99" t="str">
        <f t="shared" si="9"/>
        <v/>
      </c>
      <c r="AO166" s="106" t="str">
        <f t="shared" si="6"/>
        <v/>
      </c>
      <c r="AP166" s="101" t="str">
        <f t="shared" si="56"/>
        <v/>
      </c>
      <c r="AQ166" s="101" t="str">
        <f t="shared" si="57"/>
        <v/>
      </c>
      <c r="AR166" s="98"/>
      <c r="AS166" s="98"/>
      <c r="AT166" s="98"/>
      <c r="AU166" s="395"/>
      <c r="AV166" s="395"/>
      <c r="AW166" s="395"/>
      <c r="AX166" s="395"/>
      <c r="AY166" s="395"/>
      <c r="AZ166" s="395"/>
      <c r="BA166" s="395"/>
      <c r="BB166" s="395"/>
      <c r="BC166" s="395"/>
      <c r="BD166" s="395"/>
      <c r="BE166" s="395"/>
      <c r="BF166" s="395"/>
      <c r="BG166" s="395"/>
      <c r="BH166" s="477"/>
      <c r="BI166" s="38"/>
      <c r="BJ166" s="38"/>
      <c r="BK166" s="38"/>
    </row>
    <row r="167" spans="1:63" ht="15" hidden="1" customHeight="1" x14ac:dyDescent="0.25">
      <c r="A167" s="342"/>
      <c r="B167" s="342"/>
      <c r="C167" s="342"/>
      <c r="D167" s="400"/>
      <c r="E167" s="399"/>
      <c r="F167" s="403"/>
      <c r="G167" s="397"/>
      <c r="H167" s="396"/>
      <c r="I167" s="399" t="str">
        <f>IF(D167="","",IF(D167="RG",'Identificación RG-RF-RLA-FT'!B464,IF(H167="","",(CONCATENATE(H167," ",#REF!," ",G167," ",#REF!," ",M167," ",#REF!," ",L167)))))</f>
        <v/>
      </c>
      <c r="J167" s="396"/>
      <c r="K167" s="396" t="str">
        <f>CONCATENATE(" *",'Identificación RG-RF-RLA-FT'!C459," *",'Identificación RG-RF-RLA-FT'!E459," *",'Identificación RG-RF-RLA-FT'!G459)</f>
        <v xml:space="preserve"> * * *</v>
      </c>
      <c r="L167" s="397"/>
      <c r="M167" s="397"/>
      <c r="N167" s="397"/>
      <c r="O167" s="398"/>
      <c r="P167" s="396"/>
      <c r="Q167" s="394" t="str">
        <f>IF(P167="Muy Alta",100%,IF(P167="Alta",80%,IF(P167="Media",60%,IF(P167="Baja",40%,IF(P167="Muy Baja",20%,"")))))</f>
        <v/>
      </c>
      <c r="R167" s="396"/>
      <c r="S167" s="394" t="str">
        <f>IF(R167="Catastrófico",100%,IF(R167="Mayor",80%,IF(R167="Moderado",60%,IF(R167="Menor",40%,IF(R167="Leve",20%,"")))))</f>
        <v/>
      </c>
      <c r="T167" s="396"/>
      <c r="U167" s="394" t="str">
        <f>IF(T167="Catastrófico",100%,IF(T167="Mayor",80%,IF(T167="Moderado",60%,IF(T167="Menor",40%,IF(T167="Leve",20%,"")))))</f>
        <v/>
      </c>
      <c r="V167" s="396" t="str">
        <f>IF(W167=100%,"Catastrófico",IF(W167=80%,"Mayor",IF(W167=60%,"Moderado",IF(W167=40%,"Menor",IF(W167=20%,"Leve","")))))</f>
        <v/>
      </c>
      <c r="W167" s="394" t="str">
        <f>IF(AND(S167="",U167=""),"",MAX(S167,U167))</f>
        <v/>
      </c>
      <c r="X167" s="394" t="str">
        <f>CONCATENATE(P167,V167)</f>
        <v/>
      </c>
      <c r="Y167" s="396" t="str">
        <f>IF(X167="Muy AltaLeve","Alto",IF(X167="Muy AltaMenor","Alto",IF(X167="Muy AltaModerado","Alto",IF(X167="Muy AltaMayor","Alto",IF(X167="Muy AltaCatastrófico","Extremo",IF(X167="AltaLeve","Moderado",IF(X167="AltaMenor","Moderado",IF(X167="AltaModerado","Alto",IF(X167="AltaMayor","Alto",IF(X167="AltaCatastrófico","Extremo",IF(X167="MediaLeve","Moderado",IF(X167="MediaMenor","Moderado",IF(X167="MediaModerado","Moderado",IF(X167="MediaMayor","Alto",IF(X167="MediaCatastrófico","Extremo",IF(X167="BajaLeve","Bajo",IF(X167="BajaMenor","Moderado",IF(X167="BajaModerado","Moderado",IF(X167="BajaMayor","Alto",IF(X167="BajaCatastrófico","Extremo",IF(X167="Muy BajaLeve","Bajo",IF(X167="Muy BajaMenor","Bajo",IF(X167="Muy BajaModerado","Moderado",IF(X167="Muy BajaMayor","Alto",IF(X167="Muy BajaCatastrófico","Extremo","")))))))))))))))))))))))))</f>
        <v/>
      </c>
      <c r="Z167" s="63">
        <v>1</v>
      </c>
      <c r="AA167" s="63"/>
      <c r="AB167" s="63"/>
      <c r="AC167" s="63"/>
      <c r="AD167" s="63"/>
      <c r="AE167" s="63"/>
      <c r="AF167" s="63"/>
      <c r="AG167" s="104"/>
      <c r="AH167" s="64"/>
      <c r="AI167" s="104"/>
      <c r="AJ167" s="64" t="str">
        <f t="shared" si="7"/>
        <v/>
      </c>
      <c r="AK167" s="64"/>
      <c r="AL167" s="66" t="str">
        <f t="shared" si="8"/>
        <v/>
      </c>
      <c r="AM167" s="64"/>
      <c r="AN167" s="66" t="str">
        <f t="shared" si="9"/>
        <v/>
      </c>
      <c r="AO167" s="67" t="str">
        <f t="shared" si="6"/>
        <v/>
      </c>
      <c r="AP167" s="68" t="str">
        <f>IFERROR(IF(AJ167="Probabilidad",(Q167-(+Q167*AO167)),IF(AJ167="Impacto",Q167,"")),"")</f>
        <v/>
      </c>
      <c r="AQ167" s="68" t="str">
        <f>IFERROR(IF(AJ167="Impacto",(W167-(+W167*AO167)),IF(AJ167="Probabilidad",W167,"")),"")</f>
        <v/>
      </c>
      <c r="AR167" s="64"/>
      <c r="AS167" s="64"/>
      <c r="AT167" s="64"/>
      <c r="AU167" s="452" t="str">
        <f>Q167</f>
        <v/>
      </c>
      <c r="AV167" s="452" t="str">
        <f>IF(AP167="","",MIN(AP167:AP172))</f>
        <v/>
      </c>
      <c r="AW167" s="396" t="str">
        <f>IFERROR(IF(AV167="","",IF(AV167&lt;=0.2,"Muy Baja",IF(AV167&lt;=0.4,"Baja",IF(AV167&lt;=0.6,"Media",IF(AV167&lt;=0.8,"Alta","Muy Alta"))))),"")</f>
        <v/>
      </c>
      <c r="AX167" s="452" t="str">
        <f>W167</f>
        <v/>
      </c>
      <c r="AY167" s="452" t="str">
        <f>IF(AQ167="","",MIN(AQ167:AQ172))</f>
        <v/>
      </c>
      <c r="AZ167" s="396" t="str">
        <f>IFERROR(IF(AY167="","",IF(AY167&lt;=0.2,"Leve",IF(AY167&lt;=0.4,"Menor",IF(AY167&lt;=0.6,"Moderado",IF(AY167&lt;=0.8,"Mayor","Catastrófico"))))),"")</f>
        <v/>
      </c>
      <c r="BA167" s="396" t="str">
        <f>Y167</f>
        <v/>
      </c>
      <c r="BB167" s="396" t="str">
        <f>IFERROR(IF(OR(AND(AW167="Muy Baja",AZ167="Leve"),AND(AW167="Muy Baja",AZ167="Menor"),AND(AW167="Baja",AZ167="Leve")),"Bajo",IF(OR(AND(AW167="Muy baja",AZ167="Moderado"),AND(AW167="Baja",AZ167="Menor"),AND(AW167="Baja",AZ167="Moderado"),AND(AW167="Media",AZ167="Leve"),AND(AW167="Media",AZ167="Menor"),AND(AW167="Media",AZ167="Moderado"),AND(AW167="Alta",AZ167="Leve"),AND(AW167="Alta",AZ167="Menor")),"Moderado",IF(OR(AND(AW167="Muy Baja",AZ167="Mayor"),AND(AW167="Baja",AZ167="Mayor"),AND(AW167="Media",AZ167="Mayor"),AND(AW167="Alta",AZ167="Moderado"),AND(AW167="Alta",AZ167="Mayor"),AND(AW167="Muy Alta",AZ167="Leve"),AND(AW167="Muy Alta",AZ167="Menor"),AND(AW167="Muy Alta",AZ167="Moderado"),AND(AW167="Muy Alta",AZ167="Mayor")),"Alto",IF(OR(AND(AW167="Muy Baja",AZ167="Catastrófico"),AND(AW167="Baja",AZ167="Catastrófico"),AND(AW167="Media",AZ167="Catastrófico"),AND(AW167="Alta",AZ167="Catastrófico"),AND(AW167="Muy Alta",AZ167="Catastrófico")),"Extremo","")))),"")</f>
        <v/>
      </c>
      <c r="BC167" s="396"/>
      <c r="BD167" s="397"/>
      <c r="BE167" s="397"/>
      <c r="BF167" s="468"/>
      <c r="BG167" s="468"/>
      <c r="BH167" s="475"/>
      <c r="BI167" s="38"/>
      <c r="BJ167" s="38"/>
      <c r="BK167" s="38"/>
    </row>
    <row r="168" spans="1:63" ht="15" hidden="1" customHeight="1" x14ac:dyDescent="0.25">
      <c r="A168" s="342"/>
      <c r="B168" s="342"/>
      <c r="C168" s="342"/>
      <c r="D168" s="401"/>
      <c r="E168" s="342"/>
      <c r="F168" s="342"/>
      <c r="G168" s="342"/>
      <c r="H168" s="342"/>
      <c r="I168" s="342"/>
      <c r="J168" s="342"/>
      <c r="K168" s="342"/>
      <c r="L168" s="342"/>
      <c r="M168" s="342"/>
      <c r="N168" s="342"/>
      <c r="O168" s="342"/>
      <c r="P168" s="342"/>
      <c r="Q168" s="342"/>
      <c r="R168" s="342"/>
      <c r="S168" s="342"/>
      <c r="T168" s="342"/>
      <c r="U168" s="342"/>
      <c r="V168" s="342"/>
      <c r="W168" s="342"/>
      <c r="X168" s="342"/>
      <c r="Y168" s="342"/>
      <c r="Z168" s="71">
        <v>2</v>
      </c>
      <c r="AA168" s="71"/>
      <c r="AB168" s="71"/>
      <c r="AC168" s="71"/>
      <c r="AD168" s="71"/>
      <c r="AE168" s="71"/>
      <c r="AF168" s="71"/>
      <c r="AG168" s="78"/>
      <c r="AH168" s="73"/>
      <c r="AI168" s="78"/>
      <c r="AJ168" s="73" t="str">
        <f t="shared" si="7"/>
        <v/>
      </c>
      <c r="AK168" s="73"/>
      <c r="AL168" s="74" t="str">
        <f t="shared" si="8"/>
        <v/>
      </c>
      <c r="AM168" s="73"/>
      <c r="AN168" s="74" t="str">
        <f t="shared" si="9"/>
        <v/>
      </c>
      <c r="AO168" s="75" t="str">
        <f t="shared" si="6"/>
        <v/>
      </c>
      <c r="AP168" s="76" t="str">
        <f>IFERROR(IF(AND(AJ167="Probabilidad",AJ168="Probabilidad"),(AP167-(+AP167*AO168)),IF(AJ168="Probabilidad",(Q167-(+Q167*AO168)),IF(AJ168="Impacto",AP167,""))),"")</f>
        <v/>
      </c>
      <c r="AQ168" s="76" t="str">
        <f>IFERROR(IF(AND(AJ167="Impacto",AJ168="Impacto"),(AQ167-(+AQ167*AO168)),IF(AJ168="Impacto",(W167-(W167*AO168)),IF(AJ168="Probabilidad",AQ167,""))),"")</f>
        <v/>
      </c>
      <c r="AR168" s="73"/>
      <c r="AS168" s="73"/>
      <c r="AT168" s="73"/>
      <c r="AU168" s="342"/>
      <c r="AV168" s="342"/>
      <c r="AW168" s="342"/>
      <c r="AX168" s="342"/>
      <c r="AY168" s="342"/>
      <c r="AZ168" s="342"/>
      <c r="BA168" s="342"/>
      <c r="BB168" s="342"/>
      <c r="BC168" s="342"/>
      <c r="BD168" s="342"/>
      <c r="BE168" s="342"/>
      <c r="BF168" s="342"/>
      <c r="BG168" s="342"/>
      <c r="BH168" s="476"/>
      <c r="BI168" s="38"/>
      <c r="BJ168" s="38"/>
      <c r="BK168" s="38"/>
    </row>
    <row r="169" spans="1:63" ht="15" hidden="1" customHeight="1" x14ac:dyDescent="0.25">
      <c r="A169" s="342"/>
      <c r="B169" s="342"/>
      <c r="C169" s="342"/>
      <c r="D169" s="401"/>
      <c r="E169" s="342"/>
      <c r="F169" s="342"/>
      <c r="G169" s="342"/>
      <c r="H169" s="342"/>
      <c r="I169" s="342"/>
      <c r="J169" s="342"/>
      <c r="K169" s="342"/>
      <c r="L169" s="342"/>
      <c r="M169" s="342"/>
      <c r="N169" s="342"/>
      <c r="O169" s="342"/>
      <c r="P169" s="342"/>
      <c r="Q169" s="342"/>
      <c r="R169" s="342"/>
      <c r="S169" s="342"/>
      <c r="T169" s="342"/>
      <c r="U169" s="342"/>
      <c r="V169" s="342"/>
      <c r="W169" s="342"/>
      <c r="X169" s="342"/>
      <c r="Y169" s="342"/>
      <c r="Z169" s="71">
        <v>3</v>
      </c>
      <c r="AA169" s="71"/>
      <c r="AB169" s="71"/>
      <c r="AC169" s="71"/>
      <c r="AD169" s="71"/>
      <c r="AE169" s="71"/>
      <c r="AF169" s="71"/>
      <c r="AG169" s="78"/>
      <c r="AH169" s="73"/>
      <c r="AI169" s="78"/>
      <c r="AJ169" s="73" t="str">
        <f t="shared" si="7"/>
        <v/>
      </c>
      <c r="AK169" s="73"/>
      <c r="AL169" s="74" t="str">
        <f t="shared" si="8"/>
        <v/>
      </c>
      <c r="AM169" s="73"/>
      <c r="AN169" s="74" t="str">
        <f t="shared" si="9"/>
        <v/>
      </c>
      <c r="AO169" s="75" t="str">
        <f t="shared" si="6"/>
        <v/>
      </c>
      <c r="AP169" s="76" t="str">
        <f t="shared" ref="AP169:AP172" si="58">IFERROR(IF(AND(AJ168="Probabilidad",AJ169="Probabilidad"),(AP168-(+AP168*AO169)),IF(AND(AJ168="Impacto",AJ169="Probabilidad"),(AP167-(+AP167*AO169)),IF(AJ169="Impacto",AP168,""))),"")</f>
        <v/>
      </c>
      <c r="AQ169" s="76" t="str">
        <f t="shared" ref="AQ169:AQ172" si="59">IFERROR(IF(AND(AJ168="Impacto",AJ169="Impacto"),(AQ168-(+AQ168*AO169)),IF(AND(AJ168="Probabilidad",AJ169="Impacto"),(AQ167-(+AQ167*AO169)),IF(AJ169="Probabilidad",AQ168,""))),"")</f>
        <v/>
      </c>
      <c r="AR169" s="73"/>
      <c r="AS169" s="73"/>
      <c r="AT169" s="73"/>
      <c r="AU169" s="342"/>
      <c r="AV169" s="342"/>
      <c r="AW169" s="342"/>
      <c r="AX169" s="342"/>
      <c r="AY169" s="342"/>
      <c r="AZ169" s="342"/>
      <c r="BA169" s="342"/>
      <c r="BB169" s="342"/>
      <c r="BC169" s="342"/>
      <c r="BD169" s="342"/>
      <c r="BE169" s="342"/>
      <c r="BF169" s="342"/>
      <c r="BG169" s="342"/>
      <c r="BH169" s="476"/>
      <c r="BI169" s="38"/>
      <c r="BJ169" s="38"/>
      <c r="BK169" s="38"/>
    </row>
    <row r="170" spans="1:63" ht="15" hidden="1" customHeight="1" x14ac:dyDescent="0.25">
      <c r="A170" s="342"/>
      <c r="B170" s="342"/>
      <c r="C170" s="342"/>
      <c r="D170" s="401"/>
      <c r="E170" s="342"/>
      <c r="F170" s="342"/>
      <c r="G170" s="342"/>
      <c r="H170" s="342"/>
      <c r="I170" s="342"/>
      <c r="J170" s="342"/>
      <c r="K170" s="342"/>
      <c r="L170" s="342"/>
      <c r="M170" s="342"/>
      <c r="N170" s="342"/>
      <c r="O170" s="342"/>
      <c r="P170" s="342"/>
      <c r="Q170" s="342"/>
      <c r="R170" s="342"/>
      <c r="S170" s="342"/>
      <c r="T170" s="342"/>
      <c r="U170" s="342"/>
      <c r="V170" s="342"/>
      <c r="W170" s="342"/>
      <c r="X170" s="342"/>
      <c r="Y170" s="342"/>
      <c r="Z170" s="71">
        <v>4</v>
      </c>
      <c r="AA170" s="71"/>
      <c r="AB170" s="71"/>
      <c r="AC170" s="71"/>
      <c r="AD170" s="71"/>
      <c r="AE170" s="71"/>
      <c r="AF170" s="71"/>
      <c r="AG170" s="78"/>
      <c r="AH170" s="73"/>
      <c r="AI170" s="78"/>
      <c r="AJ170" s="73" t="str">
        <f t="shared" si="7"/>
        <v/>
      </c>
      <c r="AK170" s="73"/>
      <c r="AL170" s="74" t="str">
        <f t="shared" si="8"/>
        <v/>
      </c>
      <c r="AM170" s="73"/>
      <c r="AN170" s="74" t="str">
        <f t="shared" si="9"/>
        <v/>
      </c>
      <c r="AO170" s="75" t="str">
        <f t="shared" si="6"/>
        <v/>
      </c>
      <c r="AP170" s="76" t="str">
        <f t="shared" si="58"/>
        <v/>
      </c>
      <c r="AQ170" s="76" t="str">
        <f t="shared" si="59"/>
        <v/>
      </c>
      <c r="AR170" s="73"/>
      <c r="AS170" s="73"/>
      <c r="AT170" s="73"/>
      <c r="AU170" s="342"/>
      <c r="AV170" s="342"/>
      <c r="AW170" s="342"/>
      <c r="AX170" s="342"/>
      <c r="AY170" s="342"/>
      <c r="AZ170" s="342"/>
      <c r="BA170" s="342"/>
      <c r="BB170" s="342"/>
      <c r="BC170" s="342"/>
      <c r="BD170" s="342"/>
      <c r="BE170" s="342"/>
      <c r="BF170" s="342"/>
      <c r="BG170" s="342"/>
      <c r="BH170" s="476"/>
      <c r="BI170" s="38"/>
      <c r="BJ170" s="38"/>
      <c r="BK170" s="38"/>
    </row>
    <row r="171" spans="1:63" ht="15" hidden="1" customHeight="1" x14ac:dyDescent="0.25">
      <c r="A171" s="342"/>
      <c r="B171" s="342"/>
      <c r="C171" s="342"/>
      <c r="D171" s="401"/>
      <c r="E171" s="342"/>
      <c r="F171" s="342"/>
      <c r="G171" s="342"/>
      <c r="H171" s="342"/>
      <c r="I171" s="342"/>
      <c r="J171" s="342"/>
      <c r="K171" s="342"/>
      <c r="L171" s="342"/>
      <c r="M171" s="342"/>
      <c r="N171" s="342"/>
      <c r="O171" s="342"/>
      <c r="P171" s="342"/>
      <c r="Q171" s="342"/>
      <c r="R171" s="342"/>
      <c r="S171" s="342"/>
      <c r="T171" s="342"/>
      <c r="U171" s="342"/>
      <c r="V171" s="342"/>
      <c r="W171" s="342"/>
      <c r="X171" s="342"/>
      <c r="Y171" s="342"/>
      <c r="Z171" s="71">
        <v>5</v>
      </c>
      <c r="AA171" s="71"/>
      <c r="AB171" s="71"/>
      <c r="AC171" s="71"/>
      <c r="AD171" s="71"/>
      <c r="AE171" s="71"/>
      <c r="AF171" s="71"/>
      <c r="AG171" s="78"/>
      <c r="AH171" s="73"/>
      <c r="AI171" s="78"/>
      <c r="AJ171" s="73" t="str">
        <f t="shared" si="7"/>
        <v/>
      </c>
      <c r="AK171" s="73"/>
      <c r="AL171" s="74" t="str">
        <f t="shared" si="8"/>
        <v/>
      </c>
      <c r="AM171" s="73"/>
      <c r="AN171" s="74" t="str">
        <f t="shared" si="9"/>
        <v/>
      </c>
      <c r="AO171" s="75" t="str">
        <f t="shared" si="6"/>
        <v/>
      </c>
      <c r="AP171" s="76" t="str">
        <f t="shared" si="58"/>
        <v/>
      </c>
      <c r="AQ171" s="76" t="str">
        <f t="shared" si="59"/>
        <v/>
      </c>
      <c r="AR171" s="73"/>
      <c r="AS171" s="73"/>
      <c r="AT171" s="73"/>
      <c r="AU171" s="342"/>
      <c r="AV171" s="342"/>
      <c r="AW171" s="342"/>
      <c r="AX171" s="342"/>
      <c r="AY171" s="342"/>
      <c r="AZ171" s="342"/>
      <c r="BA171" s="342"/>
      <c r="BB171" s="342"/>
      <c r="BC171" s="342"/>
      <c r="BD171" s="342"/>
      <c r="BE171" s="342"/>
      <c r="BF171" s="342"/>
      <c r="BG171" s="342"/>
      <c r="BH171" s="476"/>
      <c r="BI171" s="38"/>
      <c r="BJ171" s="38"/>
      <c r="BK171" s="38"/>
    </row>
    <row r="172" spans="1:63" ht="15.75" hidden="1" customHeight="1" x14ac:dyDescent="0.25">
      <c r="A172" s="342"/>
      <c r="B172" s="342"/>
      <c r="C172" s="342"/>
      <c r="D172" s="402"/>
      <c r="E172" s="395"/>
      <c r="F172" s="395"/>
      <c r="G172" s="395"/>
      <c r="H172" s="395"/>
      <c r="I172" s="395"/>
      <c r="J172" s="395"/>
      <c r="K172" s="395"/>
      <c r="L172" s="395"/>
      <c r="M172" s="395"/>
      <c r="N172" s="395"/>
      <c r="O172" s="395"/>
      <c r="P172" s="395"/>
      <c r="Q172" s="395"/>
      <c r="R172" s="395"/>
      <c r="S172" s="395"/>
      <c r="T172" s="395"/>
      <c r="U172" s="395"/>
      <c r="V172" s="395"/>
      <c r="W172" s="395"/>
      <c r="X172" s="395"/>
      <c r="Y172" s="395"/>
      <c r="Z172" s="96">
        <v>6</v>
      </c>
      <c r="AA172" s="96"/>
      <c r="AB172" s="96"/>
      <c r="AC172" s="96"/>
      <c r="AD172" s="96"/>
      <c r="AE172" s="96"/>
      <c r="AF172" s="96"/>
      <c r="AG172" s="97"/>
      <c r="AH172" s="98"/>
      <c r="AI172" s="97"/>
      <c r="AJ172" s="98" t="str">
        <f t="shared" si="7"/>
        <v/>
      </c>
      <c r="AK172" s="98"/>
      <c r="AL172" s="99" t="str">
        <f t="shared" si="8"/>
        <v/>
      </c>
      <c r="AM172" s="98"/>
      <c r="AN172" s="99" t="str">
        <f t="shared" si="9"/>
        <v/>
      </c>
      <c r="AO172" s="106" t="str">
        <f t="shared" si="6"/>
        <v/>
      </c>
      <c r="AP172" s="101" t="str">
        <f t="shared" si="58"/>
        <v/>
      </c>
      <c r="AQ172" s="101" t="str">
        <f t="shared" si="59"/>
        <v/>
      </c>
      <c r="AR172" s="98"/>
      <c r="AS172" s="98"/>
      <c r="AT172" s="98"/>
      <c r="AU172" s="395"/>
      <c r="AV172" s="395"/>
      <c r="AW172" s="395"/>
      <c r="AX172" s="395"/>
      <c r="AY172" s="395"/>
      <c r="AZ172" s="395"/>
      <c r="BA172" s="395"/>
      <c r="BB172" s="395"/>
      <c r="BC172" s="395"/>
      <c r="BD172" s="395"/>
      <c r="BE172" s="395"/>
      <c r="BF172" s="395"/>
      <c r="BG172" s="395"/>
      <c r="BH172" s="477"/>
      <c r="BI172" s="38"/>
      <c r="BJ172" s="38"/>
      <c r="BK172" s="38"/>
    </row>
    <row r="173" spans="1:63" ht="15" hidden="1" customHeight="1" x14ac:dyDescent="0.25">
      <c r="A173" s="342"/>
      <c r="B173" s="342"/>
      <c r="C173" s="342"/>
      <c r="D173" s="400"/>
      <c r="E173" s="399"/>
      <c r="F173" s="403"/>
      <c r="G173" s="397"/>
      <c r="H173" s="396"/>
      <c r="I173" s="399" t="str">
        <f>IF(D173="","",IF(D173="RG",'Identificación RG-RF-RLA-FT'!B481,IF(H173="","",(CONCATENATE(H173," ",#REF!," ",G173," ",#REF!," ",M173," ",#REF!," ",L173)))))</f>
        <v/>
      </c>
      <c r="J173" s="396"/>
      <c r="K173" s="396" t="str">
        <f>CONCATENATE(" *",'Identificación RG-RF-RLA-FT'!C476," *",'Identificación RG-RF-RLA-FT'!E476," *",'Identificación RG-RF-RLA-FT'!G476)</f>
        <v xml:space="preserve"> * * *</v>
      </c>
      <c r="L173" s="397"/>
      <c r="M173" s="397"/>
      <c r="N173" s="397"/>
      <c r="O173" s="398"/>
      <c r="P173" s="396"/>
      <c r="Q173" s="394" t="str">
        <f>IF(P173="Muy Alta",100%,IF(P173="Alta",80%,IF(P173="Media",60%,IF(P173="Baja",40%,IF(P173="Muy Baja",20%,"")))))</f>
        <v/>
      </c>
      <c r="R173" s="396"/>
      <c r="S173" s="394" t="str">
        <f>IF(R173="Catastrófico",100%,IF(R173="Mayor",80%,IF(R173="Moderado",60%,IF(R173="Menor",40%,IF(R173="Leve",20%,"")))))</f>
        <v/>
      </c>
      <c r="T173" s="396"/>
      <c r="U173" s="394" t="str">
        <f>IF(T173="Catastrófico",100%,IF(T173="Mayor",80%,IF(T173="Moderado",60%,IF(T173="Menor",40%,IF(T173="Leve",20%,"")))))</f>
        <v/>
      </c>
      <c r="V173" s="396" t="str">
        <f>IF(W173=100%,"Catastrófico",IF(W173=80%,"Mayor",IF(W173=60%,"Moderado",IF(W173=40%,"Menor",IF(W173=20%,"Leve","")))))</f>
        <v/>
      </c>
      <c r="W173" s="394" t="str">
        <f>IF(AND(S173="",U173=""),"",MAX(S173,U173))</f>
        <v/>
      </c>
      <c r="X173" s="394" t="str">
        <f>CONCATENATE(P173,V173)</f>
        <v/>
      </c>
      <c r="Y173" s="396" t="str">
        <f>IF(X173="Muy AltaLeve","Alto",IF(X173="Muy AltaMenor","Alto",IF(X173="Muy AltaModerado","Alto",IF(X173="Muy AltaMayor","Alto",IF(X173="Muy AltaCatastrófico","Extremo",IF(X173="AltaLeve","Moderado",IF(X173="AltaMenor","Moderado",IF(X173="AltaModerado","Alto",IF(X173="AltaMayor","Alto",IF(X173="AltaCatastrófico","Extremo",IF(X173="MediaLeve","Moderado",IF(X173="MediaMenor","Moderado",IF(X173="MediaModerado","Moderado",IF(X173="MediaMayor","Alto",IF(X173="MediaCatastrófico","Extremo",IF(X173="BajaLeve","Bajo",IF(X173="BajaMenor","Moderado",IF(X173="BajaModerado","Moderado",IF(X173="BajaMayor","Alto",IF(X173="BajaCatastrófico","Extremo",IF(X173="Muy BajaLeve","Bajo",IF(X173="Muy BajaMenor","Bajo",IF(X173="Muy BajaModerado","Moderado",IF(X173="Muy BajaMayor","Alto",IF(X173="Muy BajaCatastrófico","Extremo","")))))))))))))))))))))))))</f>
        <v/>
      </c>
      <c r="Z173" s="63">
        <v>1</v>
      </c>
      <c r="AA173" s="63"/>
      <c r="AB173" s="63"/>
      <c r="AC173" s="63"/>
      <c r="AD173" s="63"/>
      <c r="AE173" s="63"/>
      <c r="AF173" s="63"/>
      <c r="AG173" s="104"/>
      <c r="AH173" s="64"/>
      <c r="AI173" s="104"/>
      <c r="AJ173" s="64" t="str">
        <f t="shared" si="7"/>
        <v/>
      </c>
      <c r="AK173" s="64"/>
      <c r="AL173" s="66" t="str">
        <f t="shared" si="8"/>
        <v/>
      </c>
      <c r="AM173" s="64"/>
      <c r="AN173" s="66" t="str">
        <f t="shared" si="9"/>
        <v/>
      </c>
      <c r="AO173" s="67" t="str">
        <f t="shared" si="6"/>
        <v/>
      </c>
      <c r="AP173" s="68" t="str">
        <f>IFERROR(IF(AJ173="Probabilidad",(Q173-(+Q173*AO173)),IF(AJ173="Impacto",Q173,"")),"")</f>
        <v/>
      </c>
      <c r="AQ173" s="68" t="str">
        <f>IFERROR(IF(AJ173="Impacto",(W173-(+W173*AO173)),IF(AJ173="Probabilidad",W173,"")),"")</f>
        <v/>
      </c>
      <c r="AR173" s="64"/>
      <c r="AS173" s="64"/>
      <c r="AT173" s="64"/>
      <c r="AU173" s="452" t="str">
        <f>Q173</f>
        <v/>
      </c>
      <c r="AV173" s="452" t="str">
        <f>IF(AP173="","",MIN(AP173:AP178))</f>
        <v/>
      </c>
      <c r="AW173" s="396" t="str">
        <f>IFERROR(IF(AV173="","",IF(AV173&lt;=0.2,"Muy Baja",IF(AV173&lt;=0.4,"Baja",IF(AV173&lt;=0.6,"Media",IF(AV173&lt;=0.8,"Alta","Muy Alta"))))),"")</f>
        <v/>
      </c>
      <c r="AX173" s="452" t="str">
        <f>W173</f>
        <v/>
      </c>
      <c r="AY173" s="452" t="str">
        <f>IF(AQ173="","",MIN(AQ173:AQ178))</f>
        <v/>
      </c>
      <c r="AZ173" s="396" t="str">
        <f>IFERROR(IF(AY173="","",IF(AY173&lt;=0.2,"Leve",IF(AY173&lt;=0.4,"Menor",IF(AY173&lt;=0.6,"Moderado",IF(AY173&lt;=0.8,"Mayor","Catastrófico"))))),"")</f>
        <v/>
      </c>
      <c r="BA173" s="396" t="str">
        <f>Y173</f>
        <v/>
      </c>
      <c r="BB173" s="396" t="str">
        <f>IFERROR(IF(OR(AND(AW173="Muy Baja",AZ173="Leve"),AND(AW173="Muy Baja",AZ173="Menor"),AND(AW173="Baja",AZ173="Leve")),"Bajo",IF(OR(AND(AW173="Muy baja",AZ173="Moderado"),AND(AW173="Baja",AZ173="Menor"),AND(AW173="Baja",AZ173="Moderado"),AND(AW173="Media",AZ173="Leve"),AND(AW173="Media",AZ173="Menor"),AND(AW173="Media",AZ173="Moderado"),AND(AW173="Alta",AZ173="Leve"),AND(AW173="Alta",AZ173="Menor")),"Moderado",IF(OR(AND(AW173="Muy Baja",AZ173="Mayor"),AND(AW173="Baja",AZ173="Mayor"),AND(AW173="Media",AZ173="Mayor"),AND(AW173="Alta",AZ173="Moderado"),AND(AW173="Alta",AZ173="Mayor"),AND(AW173="Muy Alta",AZ173="Leve"),AND(AW173="Muy Alta",AZ173="Menor"),AND(AW173="Muy Alta",AZ173="Moderado"),AND(AW173="Muy Alta",AZ173="Mayor")),"Alto",IF(OR(AND(AW173="Muy Baja",AZ173="Catastrófico"),AND(AW173="Baja",AZ173="Catastrófico"),AND(AW173="Media",AZ173="Catastrófico"),AND(AW173="Alta",AZ173="Catastrófico"),AND(AW173="Muy Alta",AZ173="Catastrófico")),"Extremo","")))),"")</f>
        <v/>
      </c>
      <c r="BC173" s="396"/>
      <c r="BD173" s="397"/>
      <c r="BE173" s="397"/>
      <c r="BF173" s="468"/>
      <c r="BG173" s="468"/>
      <c r="BH173" s="475"/>
      <c r="BI173" s="38"/>
      <c r="BJ173" s="38"/>
      <c r="BK173" s="38"/>
    </row>
    <row r="174" spans="1:63" ht="15" hidden="1" customHeight="1" x14ac:dyDescent="0.25">
      <c r="A174" s="342"/>
      <c r="B174" s="342"/>
      <c r="C174" s="342"/>
      <c r="D174" s="401"/>
      <c r="E174" s="342"/>
      <c r="F174" s="342"/>
      <c r="G174" s="342"/>
      <c r="H174" s="342"/>
      <c r="I174" s="342"/>
      <c r="J174" s="342"/>
      <c r="K174" s="342"/>
      <c r="L174" s="342"/>
      <c r="M174" s="342"/>
      <c r="N174" s="342"/>
      <c r="O174" s="342"/>
      <c r="P174" s="342"/>
      <c r="Q174" s="342"/>
      <c r="R174" s="342"/>
      <c r="S174" s="342"/>
      <c r="T174" s="342"/>
      <c r="U174" s="342"/>
      <c r="V174" s="342"/>
      <c r="W174" s="342"/>
      <c r="X174" s="342"/>
      <c r="Y174" s="342"/>
      <c r="Z174" s="71">
        <v>2</v>
      </c>
      <c r="AA174" s="71"/>
      <c r="AB174" s="71"/>
      <c r="AC174" s="71"/>
      <c r="AD174" s="71"/>
      <c r="AE174" s="71"/>
      <c r="AF174" s="71"/>
      <c r="AG174" s="78"/>
      <c r="AH174" s="73"/>
      <c r="AI174" s="78"/>
      <c r="AJ174" s="73" t="str">
        <f t="shared" si="7"/>
        <v/>
      </c>
      <c r="AK174" s="73"/>
      <c r="AL174" s="74" t="str">
        <f t="shared" si="8"/>
        <v/>
      </c>
      <c r="AM174" s="73"/>
      <c r="AN174" s="74" t="str">
        <f t="shared" si="9"/>
        <v/>
      </c>
      <c r="AO174" s="75" t="str">
        <f t="shared" si="6"/>
        <v/>
      </c>
      <c r="AP174" s="76" t="str">
        <f>IFERROR(IF(AND(AJ173="Probabilidad",AJ174="Probabilidad"),(AP173-(+AP173*AO174)),IF(AJ174="Probabilidad",(Q173-(+Q173*AO174)),IF(AJ174="Impacto",AP173,""))),"")</f>
        <v/>
      </c>
      <c r="AQ174" s="76" t="str">
        <f>IFERROR(IF(AND(AJ173="Impacto",AJ174="Impacto"),(AQ173-(+AQ173*AO174)),IF(AJ174="Impacto",(W173-(W173*AO174)),IF(AJ174="Probabilidad",AQ173,""))),"")</f>
        <v/>
      </c>
      <c r="AR174" s="73"/>
      <c r="AS174" s="73"/>
      <c r="AT174" s="73"/>
      <c r="AU174" s="342"/>
      <c r="AV174" s="342"/>
      <c r="AW174" s="342"/>
      <c r="AX174" s="342"/>
      <c r="AY174" s="342"/>
      <c r="AZ174" s="342"/>
      <c r="BA174" s="342"/>
      <c r="BB174" s="342"/>
      <c r="BC174" s="342"/>
      <c r="BD174" s="342"/>
      <c r="BE174" s="342"/>
      <c r="BF174" s="342"/>
      <c r="BG174" s="342"/>
      <c r="BH174" s="476"/>
      <c r="BI174" s="38"/>
      <c r="BJ174" s="38"/>
      <c r="BK174" s="38"/>
    </row>
    <row r="175" spans="1:63" ht="15" hidden="1" customHeight="1" x14ac:dyDescent="0.25">
      <c r="A175" s="342"/>
      <c r="B175" s="342"/>
      <c r="C175" s="342"/>
      <c r="D175" s="401"/>
      <c r="E175" s="342"/>
      <c r="F175" s="342"/>
      <c r="G175" s="342"/>
      <c r="H175" s="342"/>
      <c r="I175" s="342"/>
      <c r="J175" s="342"/>
      <c r="K175" s="342"/>
      <c r="L175" s="342"/>
      <c r="M175" s="342"/>
      <c r="N175" s="342"/>
      <c r="O175" s="342"/>
      <c r="P175" s="342"/>
      <c r="Q175" s="342"/>
      <c r="R175" s="342"/>
      <c r="S175" s="342"/>
      <c r="T175" s="342"/>
      <c r="U175" s="342"/>
      <c r="V175" s="342"/>
      <c r="W175" s="342"/>
      <c r="X175" s="342"/>
      <c r="Y175" s="342"/>
      <c r="Z175" s="71">
        <v>3</v>
      </c>
      <c r="AA175" s="71"/>
      <c r="AB175" s="71"/>
      <c r="AC175" s="71"/>
      <c r="AD175" s="71"/>
      <c r="AE175" s="71"/>
      <c r="AF175" s="71"/>
      <c r="AG175" s="78"/>
      <c r="AH175" s="73"/>
      <c r="AI175" s="78"/>
      <c r="AJ175" s="73" t="str">
        <f t="shared" si="7"/>
        <v/>
      </c>
      <c r="AK175" s="73"/>
      <c r="AL175" s="74" t="str">
        <f t="shared" si="8"/>
        <v/>
      </c>
      <c r="AM175" s="73"/>
      <c r="AN175" s="74" t="str">
        <f t="shared" si="9"/>
        <v/>
      </c>
      <c r="AO175" s="75" t="str">
        <f t="shared" si="6"/>
        <v/>
      </c>
      <c r="AP175" s="76" t="str">
        <f t="shared" ref="AP175:AP178" si="60">IFERROR(IF(AND(AJ174="Probabilidad",AJ175="Probabilidad"),(AP174-(+AP174*AO175)),IF(AND(AJ174="Impacto",AJ175="Probabilidad"),(AP173-(+AP173*AO175)),IF(AJ175="Impacto",AP174,""))),"")</f>
        <v/>
      </c>
      <c r="AQ175" s="76" t="str">
        <f t="shared" ref="AQ175:AQ178" si="61">IFERROR(IF(AND(AJ174="Impacto",AJ175="Impacto"),(AQ174-(+AQ174*AO175)),IF(AND(AJ174="Probabilidad",AJ175="Impacto"),(AQ173-(+AQ173*AO175)),IF(AJ175="Probabilidad",AQ174,""))),"")</f>
        <v/>
      </c>
      <c r="AR175" s="73"/>
      <c r="AS175" s="73"/>
      <c r="AT175" s="73"/>
      <c r="AU175" s="342"/>
      <c r="AV175" s="342"/>
      <c r="AW175" s="342"/>
      <c r="AX175" s="342"/>
      <c r="AY175" s="342"/>
      <c r="AZ175" s="342"/>
      <c r="BA175" s="342"/>
      <c r="BB175" s="342"/>
      <c r="BC175" s="342"/>
      <c r="BD175" s="342"/>
      <c r="BE175" s="342"/>
      <c r="BF175" s="342"/>
      <c r="BG175" s="342"/>
      <c r="BH175" s="476"/>
      <c r="BI175" s="38"/>
      <c r="BJ175" s="38"/>
      <c r="BK175" s="38"/>
    </row>
    <row r="176" spans="1:63" ht="15" hidden="1" customHeight="1" x14ac:dyDescent="0.25">
      <c r="A176" s="342"/>
      <c r="B176" s="342"/>
      <c r="C176" s="342"/>
      <c r="D176" s="401"/>
      <c r="E176" s="342"/>
      <c r="F176" s="342"/>
      <c r="G176" s="342"/>
      <c r="H176" s="342"/>
      <c r="I176" s="342"/>
      <c r="J176" s="342"/>
      <c r="K176" s="342"/>
      <c r="L176" s="342"/>
      <c r="M176" s="342"/>
      <c r="N176" s="342"/>
      <c r="O176" s="342"/>
      <c r="P176" s="342"/>
      <c r="Q176" s="342"/>
      <c r="R176" s="342"/>
      <c r="S176" s="342"/>
      <c r="T176" s="342"/>
      <c r="U176" s="342"/>
      <c r="V176" s="342"/>
      <c r="W176" s="342"/>
      <c r="X176" s="342"/>
      <c r="Y176" s="342"/>
      <c r="Z176" s="71">
        <v>4</v>
      </c>
      <c r="AA176" s="71"/>
      <c r="AB176" s="71"/>
      <c r="AC176" s="71"/>
      <c r="AD176" s="71"/>
      <c r="AE176" s="71"/>
      <c r="AF176" s="71"/>
      <c r="AG176" s="78"/>
      <c r="AH176" s="73"/>
      <c r="AI176" s="78"/>
      <c r="AJ176" s="73" t="str">
        <f t="shared" si="7"/>
        <v/>
      </c>
      <c r="AK176" s="73"/>
      <c r="AL176" s="74" t="str">
        <f t="shared" si="8"/>
        <v/>
      </c>
      <c r="AM176" s="73"/>
      <c r="AN176" s="74" t="str">
        <f t="shared" si="9"/>
        <v/>
      </c>
      <c r="AO176" s="75" t="str">
        <f t="shared" si="6"/>
        <v/>
      </c>
      <c r="AP176" s="76" t="str">
        <f t="shared" si="60"/>
        <v/>
      </c>
      <c r="AQ176" s="76" t="str">
        <f t="shared" si="61"/>
        <v/>
      </c>
      <c r="AR176" s="73"/>
      <c r="AS176" s="73"/>
      <c r="AT176" s="73"/>
      <c r="AU176" s="342"/>
      <c r="AV176" s="342"/>
      <c r="AW176" s="342"/>
      <c r="AX176" s="342"/>
      <c r="AY176" s="342"/>
      <c r="AZ176" s="342"/>
      <c r="BA176" s="342"/>
      <c r="BB176" s="342"/>
      <c r="BC176" s="342"/>
      <c r="BD176" s="342"/>
      <c r="BE176" s="342"/>
      <c r="BF176" s="342"/>
      <c r="BG176" s="342"/>
      <c r="BH176" s="476"/>
      <c r="BI176" s="38"/>
      <c r="BJ176" s="38"/>
      <c r="BK176" s="38"/>
    </row>
    <row r="177" spans="1:63" ht="15" hidden="1" customHeight="1" x14ac:dyDescent="0.25">
      <c r="A177" s="342"/>
      <c r="B177" s="342"/>
      <c r="C177" s="342"/>
      <c r="D177" s="401"/>
      <c r="E177" s="342"/>
      <c r="F177" s="342"/>
      <c r="G177" s="342"/>
      <c r="H177" s="342"/>
      <c r="I177" s="342"/>
      <c r="J177" s="342"/>
      <c r="K177" s="342"/>
      <c r="L177" s="342"/>
      <c r="M177" s="342"/>
      <c r="N177" s="342"/>
      <c r="O177" s="342"/>
      <c r="P177" s="342"/>
      <c r="Q177" s="342"/>
      <c r="R177" s="342"/>
      <c r="S177" s="342"/>
      <c r="T177" s="342"/>
      <c r="U177" s="342"/>
      <c r="V177" s="342"/>
      <c r="W177" s="342"/>
      <c r="X177" s="342"/>
      <c r="Y177" s="342"/>
      <c r="Z177" s="71">
        <v>5</v>
      </c>
      <c r="AA177" s="71"/>
      <c r="AB177" s="71"/>
      <c r="AC177" s="71"/>
      <c r="AD177" s="71"/>
      <c r="AE177" s="71"/>
      <c r="AF177" s="71"/>
      <c r="AG177" s="78"/>
      <c r="AH177" s="73"/>
      <c r="AI177" s="78"/>
      <c r="AJ177" s="73" t="str">
        <f t="shared" si="7"/>
        <v/>
      </c>
      <c r="AK177" s="73"/>
      <c r="AL177" s="74" t="str">
        <f t="shared" si="8"/>
        <v/>
      </c>
      <c r="AM177" s="73"/>
      <c r="AN177" s="74" t="str">
        <f t="shared" si="9"/>
        <v/>
      </c>
      <c r="AO177" s="75" t="str">
        <f t="shared" si="6"/>
        <v/>
      </c>
      <c r="AP177" s="76" t="str">
        <f t="shared" si="60"/>
        <v/>
      </c>
      <c r="AQ177" s="76" t="str">
        <f t="shared" si="61"/>
        <v/>
      </c>
      <c r="AR177" s="73"/>
      <c r="AS177" s="73"/>
      <c r="AT177" s="73"/>
      <c r="AU177" s="342"/>
      <c r="AV177" s="342"/>
      <c r="AW177" s="342"/>
      <c r="AX177" s="342"/>
      <c r="AY177" s="342"/>
      <c r="AZ177" s="342"/>
      <c r="BA177" s="342"/>
      <c r="BB177" s="342"/>
      <c r="BC177" s="342"/>
      <c r="BD177" s="342"/>
      <c r="BE177" s="342"/>
      <c r="BF177" s="342"/>
      <c r="BG177" s="342"/>
      <c r="BH177" s="476"/>
      <c r="BI177" s="38"/>
      <c r="BJ177" s="38"/>
      <c r="BK177" s="38"/>
    </row>
    <row r="178" spans="1:63" ht="15.75" hidden="1" customHeight="1" x14ac:dyDescent="0.25">
      <c r="A178" s="342"/>
      <c r="B178" s="342"/>
      <c r="C178" s="342"/>
      <c r="D178" s="402"/>
      <c r="E178" s="395"/>
      <c r="F178" s="395"/>
      <c r="G178" s="395"/>
      <c r="H178" s="395"/>
      <c r="I178" s="395"/>
      <c r="J178" s="395"/>
      <c r="K178" s="395"/>
      <c r="L178" s="395"/>
      <c r="M178" s="395"/>
      <c r="N178" s="395"/>
      <c r="O178" s="395"/>
      <c r="P178" s="395"/>
      <c r="Q178" s="395"/>
      <c r="R178" s="395"/>
      <c r="S178" s="395"/>
      <c r="T178" s="395"/>
      <c r="U178" s="395"/>
      <c r="V178" s="395"/>
      <c r="W178" s="395"/>
      <c r="X178" s="395"/>
      <c r="Y178" s="395"/>
      <c r="Z178" s="96">
        <v>6</v>
      </c>
      <c r="AA178" s="96"/>
      <c r="AB178" s="96"/>
      <c r="AC178" s="96"/>
      <c r="AD178" s="96"/>
      <c r="AE178" s="96"/>
      <c r="AF178" s="96"/>
      <c r="AG178" s="97"/>
      <c r="AH178" s="98"/>
      <c r="AI178" s="97"/>
      <c r="AJ178" s="98" t="str">
        <f t="shared" si="7"/>
        <v/>
      </c>
      <c r="AK178" s="98"/>
      <c r="AL178" s="99" t="str">
        <f t="shared" si="8"/>
        <v/>
      </c>
      <c r="AM178" s="98"/>
      <c r="AN178" s="99" t="str">
        <f t="shared" si="9"/>
        <v/>
      </c>
      <c r="AO178" s="106" t="str">
        <f t="shared" si="6"/>
        <v/>
      </c>
      <c r="AP178" s="101" t="str">
        <f t="shared" si="60"/>
        <v/>
      </c>
      <c r="AQ178" s="101" t="str">
        <f t="shared" si="61"/>
        <v/>
      </c>
      <c r="AR178" s="98"/>
      <c r="AS178" s="98"/>
      <c r="AT178" s="98"/>
      <c r="AU178" s="395"/>
      <c r="AV178" s="395"/>
      <c r="AW178" s="395"/>
      <c r="AX178" s="395"/>
      <c r="AY178" s="395"/>
      <c r="AZ178" s="395"/>
      <c r="BA178" s="395"/>
      <c r="BB178" s="395"/>
      <c r="BC178" s="395"/>
      <c r="BD178" s="395"/>
      <c r="BE178" s="395"/>
      <c r="BF178" s="395"/>
      <c r="BG178" s="395"/>
      <c r="BH178" s="477"/>
      <c r="BI178" s="38"/>
      <c r="BJ178" s="38"/>
      <c r="BK178" s="38"/>
    </row>
    <row r="179" spans="1:63" ht="15" hidden="1" customHeight="1" x14ac:dyDescent="0.25">
      <c r="A179" s="342"/>
      <c r="B179" s="342"/>
      <c r="C179" s="342"/>
      <c r="D179" s="400"/>
      <c r="E179" s="399"/>
      <c r="F179" s="403"/>
      <c r="G179" s="397"/>
      <c r="H179" s="396"/>
      <c r="I179" s="399" t="str">
        <f>IF(D179="","",IF(D179="RG",'Identificación RG-RF-RLA-FT'!B498,IF(H179="","",(CONCATENATE(H179," ",#REF!," ",G179," ",#REF!," ",M179," ",#REF!," ",L179)))))</f>
        <v/>
      </c>
      <c r="J179" s="396"/>
      <c r="K179" s="396" t="str">
        <f>CONCATENATE(" *",'Identificación RG-RF-RLA-FT'!C493," *",'Identificación RG-RF-RLA-FT'!E493," *",'Identificación RG-RF-RLA-FT'!G493)</f>
        <v xml:space="preserve"> * * *</v>
      </c>
      <c r="L179" s="397"/>
      <c r="M179" s="397"/>
      <c r="N179" s="397"/>
      <c r="O179" s="398"/>
      <c r="P179" s="396"/>
      <c r="Q179" s="394" t="str">
        <f>IF(P179="Muy Alta",100%,IF(P179="Alta",80%,IF(P179="Media",60%,IF(P179="Baja",40%,IF(P179="Muy Baja",20%,"")))))</f>
        <v/>
      </c>
      <c r="R179" s="396"/>
      <c r="S179" s="394" t="str">
        <f>IF(R179="Catastrófico",100%,IF(R179="Mayor",80%,IF(R179="Moderado",60%,IF(R179="Menor",40%,IF(R179="Leve",20%,"")))))</f>
        <v/>
      </c>
      <c r="T179" s="396"/>
      <c r="U179" s="394" t="str">
        <f>IF(T179="Catastrófico",100%,IF(T179="Mayor",80%,IF(T179="Moderado",60%,IF(T179="Menor",40%,IF(T179="Leve",20%,"")))))</f>
        <v/>
      </c>
      <c r="V179" s="396" t="str">
        <f>IF(W179=100%,"Catastrófico",IF(W179=80%,"Mayor",IF(W179=60%,"Moderado",IF(W179=40%,"Menor",IF(W179=20%,"Leve","")))))</f>
        <v/>
      </c>
      <c r="W179" s="394" t="str">
        <f>IF(AND(S179="",U179=""),"",MAX(S179,U179))</f>
        <v/>
      </c>
      <c r="X179" s="394" t="str">
        <f>CONCATENATE(P179,V179)</f>
        <v/>
      </c>
      <c r="Y179" s="396" t="str">
        <f>IF(X179="Muy AltaLeve","Alto",IF(X179="Muy AltaMenor","Alto",IF(X179="Muy AltaModerado","Alto",IF(X179="Muy AltaMayor","Alto",IF(X179="Muy AltaCatastrófico","Extremo",IF(X179="AltaLeve","Moderado",IF(X179="AltaMenor","Moderado",IF(X179="AltaModerado","Alto",IF(X179="AltaMayor","Alto",IF(X179="AltaCatastrófico","Extremo",IF(X179="MediaLeve","Moderado",IF(X179="MediaMenor","Moderado",IF(X179="MediaModerado","Moderado",IF(X179="MediaMayor","Alto",IF(X179="MediaCatastrófico","Extremo",IF(X179="BajaLeve","Bajo",IF(X179="BajaMenor","Moderado",IF(X179="BajaModerado","Moderado",IF(X179="BajaMayor","Alto",IF(X179="BajaCatastrófico","Extremo",IF(X179="Muy BajaLeve","Bajo",IF(X179="Muy BajaMenor","Bajo",IF(X179="Muy BajaModerado","Moderado",IF(X179="Muy BajaMayor","Alto",IF(X179="Muy BajaCatastrófico","Extremo","")))))))))))))))))))))))))</f>
        <v/>
      </c>
      <c r="Z179" s="63">
        <v>1</v>
      </c>
      <c r="AA179" s="63"/>
      <c r="AB179" s="63"/>
      <c r="AC179" s="63"/>
      <c r="AD179" s="63"/>
      <c r="AE179" s="63"/>
      <c r="AF179" s="63"/>
      <c r="AG179" s="104"/>
      <c r="AH179" s="64"/>
      <c r="AI179" s="104"/>
      <c r="AJ179" s="64" t="str">
        <f t="shared" si="7"/>
        <v/>
      </c>
      <c r="AK179" s="64"/>
      <c r="AL179" s="66" t="str">
        <f t="shared" si="8"/>
        <v/>
      </c>
      <c r="AM179" s="64"/>
      <c r="AN179" s="66" t="str">
        <f t="shared" si="9"/>
        <v/>
      </c>
      <c r="AO179" s="67" t="str">
        <f t="shared" si="6"/>
        <v/>
      </c>
      <c r="AP179" s="68" t="str">
        <f>IFERROR(IF(AJ179="Probabilidad",(Q179-(+Q179*AO179)),IF(AJ179="Impacto",Q179,"")),"")</f>
        <v/>
      </c>
      <c r="AQ179" s="68" t="str">
        <f>IFERROR(IF(AJ179="Impacto",(W179-(+W179*AO179)),IF(AJ179="Probabilidad",W179,"")),"")</f>
        <v/>
      </c>
      <c r="AR179" s="64"/>
      <c r="AS179" s="64"/>
      <c r="AT179" s="64"/>
      <c r="AU179" s="452" t="str">
        <f>Q179</f>
        <v/>
      </c>
      <c r="AV179" s="452" t="str">
        <f>IF(AP179="","",MIN(AP179:AP184))</f>
        <v/>
      </c>
      <c r="AW179" s="396" t="str">
        <f>IFERROR(IF(AV179="","",IF(AV179&lt;=0.2,"Muy Baja",IF(AV179&lt;=0.4,"Baja",IF(AV179&lt;=0.6,"Media",IF(AV179&lt;=0.8,"Alta","Muy Alta"))))),"")</f>
        <v/>
      </c>
      <c r="AX179" s="452" t="str">
        <f>W179</f>
        <v/>
      </c>
      <c r="AY179" s="452" t="str">
        <f>IF(AQ179="","",MIN(AQ179:AQ184))</f>
        <v/>
      </c>
      <c r="AZ179" s="396" t="str">
        <f>IFERROR(IF(AY179="","",IF(AY179&lt;=0.2,"Leve",IF(AY179&lt;=0.4,"Menor",IF(AY179&lt;=0.6,"Moderado",IF(AY179&lt;=0.8,"Mayor","Catastrófico"))))),"")</f>
        <v/>
      </c>
      <c r="BA179" s="396" t="str">
        <f>Y179</f>
        <v/>
      </c>
      <c r="BB179" s="396" t="str">
        <f>IFERROR(IF(OR(AND(AW179="Muy Baja",AZ179="Leve"),AND(AW179="Muy Baja",AZ179="Menor"),AND(AW179="Baja",AZ179="Leve")),"Bajo",IF(OR(AND(AW179="Muy baja",AZ179="Moderado"),AND(AW179="Baja",AZ179="Menor"),AND(AW179="Baja",AZ179="Moderado"),AND(AW179="Media",AZ179="Leve"),AND(AW179="Media",AZ179="Menor"),AND(AW179="Media",AZ179="Moderado"),AND(AW179="Alta",AZ179="Leve"),AND(AW179="Alta",AZ179="Menor")),"Moderado",IF(OR(AND(AW179="Muy Baja",AZ179="Mayor"),AND(AW179="Baja",AZ179="Mayor"),AND(AW179="Media",AZ179="Mayor"),AND(AW179="Alta",AZ179="Moderado"),AND(AW179="Alta",AZ179="Mayor"),AND(AW179="Muy Alta",AZ179="Leve"),AND(AW179="Muy Alta",AZ179="Menor"),AND(AW179="Muy Alta",AZ179="Moderado"),AND(AW179="Muy Alta",AZ179="Mayor")),"Alto",IF(OR(AND(AW179="Muy Baja",AZ179="Catastrófico"),AND(AW179="Baja",AZ179="Catastrófico"),AND(AW179="Media",AZ179="Catastrófico"),AND(AW179="Alta",AZ179="Catastrófico"),AND(AW179="Muy Alta",AZ179="Catastrófico")),"Extremo","")))),"")</f>
        <v/>
      </c>
      <c r="BC179" s="396"/>
      <c r="BD179" s="397"/>
      <c r="BE179" s="397"/>
      <c r="BF179" s="468"/>
      <c r="BG179" s="468"/>
      <c r="BH179" s="475"/>
      <c r="BI179" s="38"/>
      <c r="BJ179" s="38"/>
      <c r="BK179" s="38"/>
    </row>
    <row r="180" spans="1:63" ht="15" hidden="1" customHeight="1" x14ac:dyDescent="0.25">
      <c r="A180" s="342"/>
      <c r="B180" s="342"/>
      <c r="C180" s="342"/>
      <c r="D180" s="401"/>
      <c r="E180" s="342"/>
      <c r="F180" s="342"/>
      <c r="G180" s="342"/>
      <c r="H180" s="342"/>
      <c r="I180" s="342"/>
      <c r="J180" s="342"/>
      <c r="K180" s="342"/>
      <c r="L180" s="342"/>
      <c r="M180" s="342"/>
      <c r="N180" s="342"/>
      <c r="O180" s="342"/>
      <c r="P180" s="342"/>
      <c r="Q180" s="342"/>
      <c r="R180" s="342"/>
      <c r="S180" s="342"/>
      <c r="T180" s="342"/>
      <c r="U180" s="342"/>
      <c r="V180" s="342"/>
      <c r="W180" s="342"/>
      <c r="X180" s="342"/>
      <c r="Y180" s="342"/>
      <c r="Z180" s="71">
        <v>2</v>
      </c>
      <c r="AA180" s="71"/>
      <c r="AB180" s="71"/>
      <c r="AC180" s="71"/>
      <c r="AD180" s="71"/>
      <c r="AE180" s="71"/>
      <c r="AF180" s="71"/>
      <c r="AG180" s="78"/>
      <c r="AH180" s="73"/>
      <c r="AI180" s="78"/>
      <c r="AJ180" s="73" t="str">
        <f t="shared" si="7"/>
        <v/>
      </c>
      <c r="AK180" s="73"/>
      <c r="AL180" s="74" t="str">
        <f t="shared" si="8"/>
        <v/>
      </c>
      <c r="AM180" s="73"/>
      <c r="AN180" s="74" t="str">
        <f t="shared" si="9"/>
        <v/>
      </c>
      <c r="AO180" s="75" t="str">
        <f t="shared" si="6"/>
        <v/>
      </c>
      <c r="AP180" s="76" t="str">
        <f>IFERROR(IF(AND(AJ179="Probabilidad",AJ180="Probabilidad"),(AP179-(+AP179*AO180)),IF(AJ180="Probabilidad",(Q179-(+Q179*AO180)),IF(AJ180="Impacto",AP179,""))),"")</f>
        <v/>
      </c>
      <c r="AQ180" s="76" t="str">
        <f>IFERROR(IF(AND(AJ179="Impacto",AJ180="Impacto"),(AQ179-(+AQ179*AO180)),IF(AJ180="Impacto",(W179-(W179*AO180)),IF(AJ180="Probabilidad",AQ179,""))),"")</f>
        <v/>
      </c>
      <c r="AR180" s="73"/>
      <c r="AS180" s="73"/>
      <c r="AT180" s="73"/>
      <c r="AU180" s="342"/>
      <c r="AV180" s="342"/>
      <c r="AW180" s="342"/>
      <c r="AX180" s="342"/>
      <c r="AY180" s="342"/>
      <c r="AZ180" s="342"/>
      <c r="BA180" s="342"/>
      <c r="BB180" s="342"/>
      <c r="BC180" s="342"/>
      <c r="BD180" s="342"/>
      <c r="BE180" s="342"/>
      <c r="BF180" s="342"/>
      <c r="BG180" s="342"/>
      <c r="BH180" s="476"/>
      <c r="BI180" s="38"/>
      <c r="BJ180" s="38"/>
      <c r="BK180" s="38"/>
    </row>
    <row r="181" spans="1:63" ht="15" hidden="1" customHeight="1" x14ac:dyDescent="0.25">
      <c r="A181" s="342"/>
      <c r="B181" s="342"/>
      <c r="C181" s="342"/>
      <c r="D181" s="401"/>
      <c r="E181" s="342"/>
      <c r="F181" s="342"/>
      <c r="G181" s="342"/>
      <c r="H181" s="342"/>
      <c r="I181" s="342"/>
      <c r="J181" s="342"/>
      <c r="K181" s="342"/>
      <c r="L181" s="342"/>
      <c r="M181" s="342"/>
      <c r="N181" s="342"/>
      <c r="O181" s="342"/>
      <c r="P181" s="342"/>
      <c r="Q181" s="342"/>
      <c r="R181" s="342"/>
      <c r="S181" s="342"/>
      <c r="T181" s="342"/>
      <c r="U181" s="342"/>
      <c r="V181" s="342"/>
      <c r="W181" s="342"/>
      <c r="X181" s="342"/>
      <c r="Y181" s="342"/>
      <c r="Z181" s="71">
        <v>3</v>
      </c>
      <c r="AA181" s="71"/>
      <c r="AB181" s="71"/>
      <c r="AC181" s="71"/>
      <c r="AD181" s="71"/>
      <c r="AE181" s="71"/>
      <c r="AF181" s="71"/>
      <c r="AG181" s="78"/>
      <c r="AH181" s="73"/>
      <c r="AI181" s="78"/>
      <c r="AJ181" s="73" t="str">
        <f t="shared" si="7"/>
        <v/>
      </c>
      <c r="AK181" s="73"/>
      <c r="AL181" s="74" t="str">
        <f t="shared" si="8"/>
        <v/>
      </c>
      <c r="AM181" s="73"/>
      <c r="AN181" s="74" t="str">
        <f t="shared" si="9"/>
        <v/>
      </c>
      <c r="AO181" s="75" t="str">
        <f t="shared" si="6"/>
        <v/>
      </c>
      <c r="AP181" s="76" t="str">
        <f t="shared" ref="AP181:AP184" si="62">IFERROR(IF(AND(AJ180="Probabilidad",AJ181="Probabilidad"),(AP180-(+AP180*AO181)),IF(AND(AJ180="Impacto",AJ181="Probabilidad"),(AP179-(+AP179*AO181)),IF(AJ181="Impacto",AP180,""))),"")</f>
        <v/>
      </c>
      <c r="AQ181" s="76" t="str">
        <f t="shared" ref="AQ181:AQ184" si="63">IFERROR(IF(AND(AJ180="Impacto",AJ181="Impacto"),(AQ180-(+AQ180*AO181)),IF(AND(AJ180="Probabilidad",AJ181="Impacto"),(AQ179-(+AQ179*AO181)),IF(AJ181="Probabilidad",AQ180,""))),"")</f>
        <v/>
      </c>
      <c r="AR181" s="73"/>
      <c r="AS181" s="73"/>
      <c r="AT181" s="73"/>
      <c r="AU181" s="342"/>
      <c r="AV181" s="342"/>
      <c r="AW181" s="342"/>
      <c r="AX181" s="342"/>
      <c r="AY181" s="342"/>
      <c r="AZ181" s="342"/>
      <c r="BA181" s="342"/>
      <c r="BB181" s="342"/>
      <c r="BC181" s="342"/>
      <c r="BD181" s="342"/>
      <c r="BE181" s="342"/>
      <c r="BF181" s="342"/>
      <c r="BG181" s="342"/>
      <c r="BH181" s="476"/>
      <c r="BI181" s="38"/>
      <c r="BJ181" s="38"/>
      <c r="BK181" s="38"/>
    </row>
    <row r="182" spans="1:63" ht="15" hidden="1" customHeight="1" x14ac:dyDescent="0.25">
      <c r="A182" s="342"/>
      <c r="B182" s="342"/>
      <c r="C182" s="342"/>
      <c r="D182" s="401"/>
      <c r="E182" s="342"/>
      <c r="F182" s="342"/>
      <c r="G182" s="342"/>
      <c r="H182" s="342"/>
      <c r="I182" s="342"/>
      <c r="J182" s="342"/>
      <c r="K182" s="342"/>
      <c r="L182" s="342"/>
      <c r="M182" s="342"/>
      <c r="N182" s="342"/>
      <c r="O182" s="342"/>
      <c r="P182" s="342"/>
      <c r="Q182" s="342"/>
      <c r="R182" s="342"/>
      <c r="S182" s="342"/>
      <c r="T182" s="342"/>
      <c r="U182" s="342"/>
      <c r="V182" s="342"/>
      <c r="W182" s="342"/>
      <c r="X182" s="342"/>
      <c r="Y182" s="342"/>
      <c r="Z182" s="71">
        <v>4</v>
      </c>
      <c r="AA182" s="71"/>
      <c r="AB182" s="71"/>
      <c r="AC182" s="71"/>
      <c r="AD182" s="71"/>
      <c r="AE182" s="71"/>
      <c r="AF182" s="71"/>
      <c r="AG182" s="78"/>
      <c r="AH182" s="73"/>
      <c r="AI182" s="78"/>
      <c r="AJ182" s="73" t="str">
        <f t="shared" si="7"/>
        <v/>
      </c>
      <c r="AK182" s="73"/>
      <c r="AL182" s="74" t="str">
        <f t="shared" si="8"/>
        <v/>
      </c>
      <c r="AM182" s="73"/>
      <c r="AN182" s="74" t="str">
        <f t="shared" si="9"/>
        <v/>
      </c>
      <c r="AO182" s="75" t="str">
        <f t="shared" si="6"/>
        <v/>
      </c>
      <c r="AP182" s="76" t="str">
        <f t="shared" si="62"/>
        <v/>
      </c>
      <c r="AQ182" s="76" t="str">
        <f t="shared" si="63"/>
        <v/>
      </c>
      <c r="AR182" s="73"/>
      <c r="AS182" s="73"/>
      <c r="AT182" s="73"/>
      <c r="AU182" s="342"/>
      <c r="AV182" s="342"/>
      <c r="AW182" s="342"/>
      <c r="AX182" s="342"/>
      <c r="AY182" s="342"/>
      <c r="AZ182" s="342"/>
      <c r="BA182" s="342"/>
      <c r="BB182" s="342"/>
      <c r="BC182" s="342"/>
      <c r="BD182" s="342"/>
      <c r="BE182" s="342"/>
      <c r="BF182" s="342"/>
      <c r="BG182" s="342"/>
      <c r="BH182" s="476"/>
      <c r="BI182" s="38"/>
      <c r="BJ182" s="38"/>
      <c r="BK182" s="38"/>
    </row>
    <row r="183" spans="1:63" ht="15" hidden="1" customHeight="1" x14ac:dyDescent="0.25">
      <c r="A183" s="342"/>
      <c r="B183" s="342"/>
      <c r="C183" s="342"/>
      <c r="D183" s="401"/>
      <c r="E183" s="342"/>
      <c r="F183" s="342"/>
      <c r="G183" s="342"/>
      <c r="H183" s="342"/>
      <c r="I183" s="342"/>
      <c r="J183" s="342"/>
      <c r="K183" s="342"/>
      <c r="L183" s="342"/>
      <c r="M183" s="342"/>
      <c r="N183" s="342"/>
      <c r="O183" s="342"/>
      <c r="P183" s="342"/>
      <c r="Q183" s="342"/>
      <c r="R183" s="342"/>
      <c r="S183" s="342"/>
      <c r="T183" s="342"/>
      <c r="U183" s="342"/>
      <c r="V183" s="342"/>
      <c r="W183" s="342"/>
      <c r="X183" s="342"/>
      <c r="Y183" s="342"/>
      <c r="Z183" s="71">
        <v>5</v>
      </c>
      <c r="AA183" s="71"/>
      <c r="AB183" s="71"/>
      <c r="AC183" s="71"/>
      <c r="AD183" s="71"/>
      <c r="AE183" s="71"/>
      <c r="AF183" s="71"/>
      <c r="AG183" s="78"/>
      <c r="AH183" s="73"/>
      <c r="AI183" s="78"/>
      <c r="AJ183" s="73" t="str">
        <f t="shared" si="7"/>
        <v/>
      </c>
      <c r="AK183" s="73"/>
      <c r="AL183" s="74" t="str">
        <f t="shared" si="8"/>
        <v/>
      </c>
      <c r="AM183" s="73"/>
      <c r="AN183" s="74" t="str">
        <f t="shared" si="9"/>
        <v/>
      </c>
      <c r="AO183" s="75" t="str">
        <f t="shared" si="6"/>
        <v/>
      </c>
      <c r="AP183" s="76" t="str">
        <f t="shared" si="62"/>
        <v/>
      </c>
      <c r="AQ183" s="76" t="str">
        <f t="shared" si="63"/>
        <v/>
      </c>
      <c r="AR183" s="73"/>
      <c r="AS183" s="73"/>
      <c r="AT183" s="73"/>
      <c r="AU183" s="342"/>
      <c r="AV183" s="342"/>
      <c r="AW183" s="342"/>
      <c r="AX183" s="342"/>
      <c r="AY183" s="342"/>
      <c r="AZ183" s="342"/>
      <c r="BA183" s="342"/>
      <c r="BB183" s="342"/>
      <c r="BC183" s="342"/>
      <c r="BD183" s="342"/>
      <c r="BE183" s="342"/>
      <c r="BF183" s="342"/>
      <c r="BG183" s="342"/>
      <c r="BH183" s="476"/>
      <c r="BI183" s="38"/>
      <c r="BJ183" s="38"/>
      <c r="BK183" s="38"/>
    </row>
    <row r="184" spans="1:63" ht="15.75" hidden="1" customHeight="1" x14ac:dyDescent="0.25">
      <c r="A184" s="342"/>
      <c r="B184" s="342"/>
      <c r="C184" s="342"/>
      <c r="D184" s="402"/>
      <c r="E184" s="395"/>
      <c r="F184" s="395"/>
      <c r="G184" s="395"/>
      <c r="H184" s="395"/>
      <c r="I184" s="395"/>
      <c r="J184" s="395"/>
      <c r="K184" s="395"/>
      <c r="L184" s="395"/>
      <c r="M184" s="395"/>
      <c r="N184" s="395"/>
      <c r="O184" s="395"/>
      <c r="P184" s="395"/>
      <c r="Q184" s="395"/>
      <c r="R184" s="395"/>
      <c r="S184" s="395"/>
      <c r="T184" s="395"/>
      <c r="U184" s="395"/>
      <c r="V184" s="395"/>
      <c r="W184" s="395"/>
      <c r="X184" s="395"/>
      <c r="Y184" s="395"/>
      <c r="Z184" s="96">
        <v>6</v>
      </c>
      <c r="AA184" s="96"/>
      <c r="AB184" s="96"/>
      <c r="AC184" s="96"/>
      <c r="AD184" s="96"/>
      <c r="AE184" s="96"/>
      <c r="AF184" s="96"/>
      <c r="AG184" s="97"/>
      <c r="AH184" s="98"/>
      <c r="AI184" s="97"/>
      <c r="AJ184" s="98" t="str">
        <f t="shared" si="7"/>
        <v/>
      </c>
      <c r="AK184" s="98"/>
      <c r="AL184" s="99" t="str">
        <f t="shared" si="8"/>
        <v/>
      </c>
      <c r="AM184" s="98"/>
      <c r="AN184" s="99" t="str">
        <f t="shared" si="9"/>
        <v/>
      </c>
      <c r="AO184" s="106" t="str">
        <f t="shared" si="6"/>
        <v/>
      </c>
      <c r="AP184" s="101" t="str">
        <f t="shared" si="62"/>
        <v/>
      </c>
      <c r="AQ184" s="101" t="str">
        <f t="shared" si="63"/>
        <v/>
      </c>
      <c r="AR184" s="98"/>
      <c r="AS184" s="98"/>
      <c r="AT184" s="98"/>
      <c r="AU184" s="395"/>
      <c r="AV184" s="395"/>
      <c r="AW184" s="395"/>
      <c r="AX184" s="395"/>
      <c r="AY184" s="395"/>
      <c r="AZ184" s="395"/>
      <c r="BA184" s="395"/>
      <c r="BB184" s="395"/>
      <c r="BC184" s="395"/>
      <c r="BD184" s="395"/>
      <c r="BE184" s="395"/>
      <c r="BF184" s="395"/>
      <c r="BG184" s="395"/>
      <c r="BH184" s="477"/>
      <c r="BI184" s="38"/>
      <c r="BJ184" s="38"/>
      <c r="BK184" s="38"/>
    </row>
    <row r="185" spans="1:63" ht="15" hidden="1" customHeight="1" x14ac:dyDescent="0.25">
      <c r="A185" s="342"/>
      <c r="B185" s="342"/>
      <c r="C185" s="342"/>
      <c r="D185" s="400"/>
      <c r="E185" s="399"/>
      <c r="F185" s="403"/>
      <c r="G185" s="397"/>
      <c r="H185" s="396"/>
      <c r="I185" s="399" t="str">
        <f>IF(D185="","",IF(D185="RG",'Identificación RG-RF-RLA-FT'!B515,IF(H185="","",(CONCATENATE(H185," ",#REF!," ",G185," ",#REF!," ",M185," ",#REF!," ",L185)))))</f>
        <v/>
      </c>
      <c r="J185" s="396"/>
      <c r="K185" s="396" t="str">
        <f>CONCATENATE(" *",'Identificación RG-RF-RLA-FT'!C510," *",'Identificación RG-RF-RLA-FT'!E510," *",'Identificación RG-RF-RLA-FT'!G510)</f>
        <v xml:space="preserve"> * * *</v>
      </c>
      <c r="L185" s="397"/>
      <c r="M185" s="397"/>
      <c r="N185" s="397"/>
      <c r="O185" s="398"/>
      <c r="P185" s="396"/>
      <c r="Q185" s="394" t="str">
        <f>IF(P185="Muy Alta",100%,IF(P185="Alta",80%,IF(P185="Media",60%,IF(P185="Baja",40%,IF(P185="Muy Baja",20%,"")))))</f>
        <v/>
      </c>
      <c r="R185" s="396"/>
      <c r="S185" s="394" t="str">
        <f>IF(R185="Catastrófico",100%,IF(R185="Mayor",80%,IF(R185="Moderado",60%,IF(R185="Menor",40%,IF(R185="Leve",20%,"")))))</f>
        <v/>
      </c>
      <c r="T185" s="396"/>
      <c r="U185" s="394" t="str">
        <f>IF(T185="Catastrófico",100%,IF(T185="Mayor",80%,IF(T185="Moderado",60%,IF(T185="Menor",40%,IF(T185="Leve",20%,"")))))</f>
        <v/>
      </c>
      <c r="V185" s="396" t="str">
        <f>IF(W185=100%,"Catastrófico",IF(W185=80%,"Mayor",IF(W185=60%,"Moderado",IF(W185=40%,"Menor",IF(W185=20%,"Leve","")))))</f>
        <v/>
      </c>
      <c r="W185" s="394" t="str">
        <f>IF(AND(S185="",U185=""),"",MAX(S185,U185))</f>
        <v/>
      </c>
      <c r="X185" s="394" t="str">
        <f>CONCATENATE(P185,V185)</f>
        <v/>
      </c>
      <c r="Y185" s="396" t="str">
        <f>IF(X185="Muy AltaLeve","Alto",IF(X185="Muy AltaMenor","Alto",IF(X185="Muy AltaModerado","Alto",IF(X185="Muy AltaMayor","Alto",IF(X185="Muy AltaCatastrófico","Extremo",IF(X185="AltaLeve","Moderado",IF(X185="AltaMenor","Moderado",IF(X185="AltaModerado","Alto",IF(X185="AltaMayor","Alto",IF(X185="AltaCatastrófico","Extremo",IF(X185="MediaLeve","Moderado",IF(X185="MediaMenor","Moderado",IF(X185="MediaModerado","Moderado",IF(X185="MediaMayor","Alto",IF(X185="MediaCatastrófico","Extremo",IF(X185="BajaLeve","Bajo",IF(X185="BajaMenor","Moderado",IF(X185="BajaModerado","Moderado",IF(X185="BajaMayor","Alto",IF(X185="BajaCatastrófico","Extremo",IF(X185="Muy BajaLeve","Bajo",IF(X185="Muy BajaMenor","Bajo",IF(X185="Muy BajaModerado","Moderado",IF(X185="Muy BajaMayor","Alto",IF(X185="Muy BajaCatastrófico","Extremo","")))))))))))))))))))))))))</f>
        <v/>
      </c>
      <c r="Z185" s="63">
        <v>1</v>
      </c>
      <c r="AA185" s="63"/>
      <c r="AB185" s="63"/>
      <c r="AC185" s="63"/>
      <c r="AD185" s="63"/>
      <c r="AE185" s="63"/>
      <c r="AF185" s="63"/>
      <c r="AG185" s="104"/>
      <c r="AH185" s="64"/>
      <c r="AI185" s="104"/>
      <c r="AJ185" s="64" t="str">
        <f t="shared" si="7"/>
        <v/>
      </c>
      <c r="AK185" s="64"/>
      <c r="AL185" s="66" t="str">
        <f t="shared" si="8"/>
        <v/>
      </c>
      <c r="AM185" s="64"/>
      <c r="AN185" s="66" t="str">
        <f t="shared" si="9"/>
        <v/>
      </c>
      <c r="AO185" s="67" t="str">
        <f t="shared" si="6"/>
        <v/>
      </c>
      <c r="AP185" s="68" t="str">
        <f>IFERROR(IF(AJ185="Probabilidad",(Q185-(+Q185*AO185)),IF(AJ185="Impacto",Q185,"")),"")</f>
        <v/>
      </c>
      <c r="AQ185" s="68" t="str">
        <f>IFERROR(IF(AJ185="Impacto",(W185-(+W185*AO185)),IF(AJ185="Probabilidad",W185,"")),"")</f>
        <v/>
      </c>
      <c r="AR185" s="64"/>
      <c r="AS185" s="64"/>
      <c r="AT185" s="64"/>
      <c r="AU185" s="452" t="str">
        <f>Q185</f>
        <v/>
      </c>
      <c r="AV185" s="452" t="str">
        <f>IF(AP185="","",MIN(AP185:AP190))</f>
        <v/>
      </c>
      <c r="AW185" s="396" t="str">
        <f>IFERROR(IF(AV185="","",IF(AV185&lt;=0.2,"Muy Baja",IF(AV185&lt;=0.4,"Baja",IF(AV185&lt;=0.6,"Media",IF(AV185&lt;=0.8,"Alta","Muy Alta"))))),"")</f>
        <v/>
      </c>
      <c r="AX185" s="452" t="str">
        <f>W185</f>
        <v/>
      </c>
      <c r="AY185" s="452" t="str">
        <f>IF(AQ185="","",MIN(AQ185:AQ190))</f>
        <v/>
      </c>
      <c r="AZ185" s="396" t="str">
        <f>IFERROR(IF(AY185="","",IF(AY185&lt;=0.2,"Leve",IF(AY185&lt;=0.4,"Menor",IF(AY185&lt;=0.6,"Moderado",IF(AY185&lt;=0.8,"Mayor","Catastrófico"))))),"")</f>
        <v/>
      </c>
      <c r="BA185" s="396" t="str">
        <f>Y185</f>
        <v/>
      </c>
      <c r="BB185" s="396" t="str">
        <f>IFERROR(IF(OR(AND(AW185="Muy Baja",AZ185="Leve"),AND(AW185="Muy Baja",AZ185="Menor"),AND(AW185="Baja",AZ185="Leve")),"Bajo",IF(OR(AND(AW185="Muy baja",AZ185="Moderado"),AND(AW185="Baja",AZ185="Menor"),AND(AW185="Baja",AZ185="Moderado"),AND(AW185="Media",AZ185="Leve"),AND(AW185="Media",AZ185="Menor"),AND(AW185="Media",AZ185="Moderado"),AND(AW185="Alta",AZ185="Leve"),AND(AW185="Alta",AZ185="Menor")),"Moderado",IF(OR(AND(AW185="Muy Baja",AZ185="Mayor"),AND(AW185="Baja",AZ185="Mayor"),AND(AW185="Media",AZ185="Mayor"),AND(AW185="Alta",AZ185="Moderado"),AND(AW185="Alta",AZ185="Mayor"),AND(AW185="Muy Alta",AZ185="Leve"),AND(AW185="Muy Alta",AZ185="Menor"),AND(AW185="Muy Alta",AZ185="Moderado"),AND(AW185="Muy Alta",AZ185="Mayor")),"Alto",IF(OR(AND(AW185="Muy Baja",AZ185="Catastrófico"),AND(AW185="Baja",AZ185="Catastrófico"),AND(AW185="Media",AZ185="Catastrófico"),AND(AW185="Alta",AZ185="Catastrófico"),AND(AW185="Muy Alta",AZ185="Catastrófico")),"Extremo","")))),"")</f>
        <v/>
      </c>
      <c r="BC185" s="396"/>
      <c r="BD185" s="397"/>
      <c r="BE185" s="397"/>
      <c r="BF185" s="468"/>
      <c r="BG185" s="468"/>
      <c r="BH185" s="475"/>
      <c r="BI185" s="38"/>
      <c r="BJ185" s="38"/>
      <c r="BK185" s="38"/>
    </row>
    <row r="186" spans="1:63" ht="15" hidden="1" customHeight="1" x14ac:dyDescent="0.25">
      <c r="A186" s="342"/>
      <c r="B186" s="342"/>
      <c r="C186" s="342"/>
      <c r="D186" s="401"/>
      <c r="E186" s="342"/>
      <c r="F186" s="342"/>
      <c r="G186" s="342"/>
      <c r="H186" s="342"/>
      <c r="I186" s="342"/>
      <c r="J186" s="342"/>
      <c r="K186" s="342"/>
      <c r="L186" s="342"/>
      <c r="M186" s="342"/>
      <c r="N186" s="342"/>
      <c r="O186" s="342"/>
      <c r="P186" s="342"/>
      <c r="Q186" s="342"/>
      <c r="R186" s="342"/>
      <c r="S186" s="342"/>
      <c r="T186" s="342"/>
      <c r="U186" s="342"/>
      <c r="V186" s="342"/>
      <c r="W186" s="342"/>
      <c r="X186" s="342"/>
      <c r="Y186" s="342"/>
      <c r="Z186" s="71">
        <v>2</v>
      </c>
      <c r="AA186" s="71"/>
      <c r="AB186" s="71"/>
      <c r="AC186" s="71"/>
      <c r="AD186" s="71"/>
      <c r="AE186" s="71"/>
      <c r="AF186" s="71"/>
      <c r="AG186" s="78"/>
      <c r="AH186" s="73"/>
      <c r="AI186" s="78"/>
      <c r="AJ186" s="73" t="str">
        <f t="shared" si="7"/>
        <v/>
      </c>
      <c r="AK186" s="73"/>
      <c r="AL186" s="74" t="str">
        <f t="shared" si="8"/>
        <v/>
      </c>
      <c r="AM186" s="73"/>
      <c r="AN186" s="74" t="str">
        <f t="shared" si="9"/>
        <v/>
      </c>
      <c r="AO186" s="75" t="str">
        <f t="shared" si="6"/>
        <v/>
      </c>
      <c r="AP186" s="76" t="str">
        <f>IFERROR(IF(AND(AJ185="Probabilidad",AJ186="Probabilidad"),(AP185-(+AP185*AO186)),IF(AJ186="Probabilidad",(Q185-(+Q185*AO186)),IF(AJ186="Impacto",AP185,""))),"")</f>
        <v/>
      </c>
      <c r="AQ186" s="76" t="str">
        <f>IFERROR(IF(AND(AJ185="Impacto",AJ186="Impacto"),(AQ185-(+AQ185*AO186)),IF(AJ186="Impacto",(W185-(W185*AO186)),IF(AJ186="Probabilidad",AQ185,""))),"")</f>
        <v/>
      </c>
      <c r="AR186" s="73"/>
      <c r="AS186" s="73"/>
      <c r="AT186" s="73"/>
      <c r="AU186" s="342"/>
      <c r="AV186" s="342"/>
      <c r="AW186" s="342"/>
      <c r="AX186" s="342"/>
      <c r="AY186" s="342"/>
      <c r="AZ186" s="342"/>
      <c r="BA186" s="342"/>
      <c r="BB186" s="342"/>
      <c r="BC186" s="342"/>
      <c r="BD186" s="342"/>
      <c r="BE186" s="342"/>
      <c r="BF186" s="342"/>
      <c r="BG186" s="342"/>
      <c r="BH186" s="476"/>
      <c r="BI186" s="38"/>
      <c r="BJ186" s="38"/>
      <c r="BK186" s="38"/>
    </row>
    <row r="187" spans="1:63" ht="15" hidden="1" customHeight="1" x14ac:dyDescent="0.25">
      <c r="A187" s="342"/>
      <c r="B187" s="342"/>
      <c r="C187" s="342"/>
      <c r="D187" s="401"/>
      <c r="E187" s="342"/>
      <c r="F187" s="342"/>
      <c r="G187" s="342"/>
      <c r="H187" s="342"/>
      <c r="I187" s="342"/>
      <c r="J187" s="342"/>
      <c r="K187" s="342"/>
      <c r="L187" s="342"/>
      <c r="M187" s="342"/>
      <c r="N187" s="342"/>
      <c r="O187" s="342"/>
      <c r="P187" s="342"/>
      <c r="Q187" s="342"/>
      <c r="R187" s="342"/>
      <c r="S187" s="342"/>
      <c r="T187" s="342"/>
      <c r="U187" s="342"/>
      <c r="V187" s="342"/>
      <c r="W187" s="342"/>
      <c r="X187" s="342"/>
      <c r="Y187" s="342"/>
      <c r="Z187" s="71">
        <v>3</v>
      </c>
      <c r="AA187" s="71"/>
      <c r="AB187" s="71"/>
      <c r="AC187" s="71"/>
      <c r="AD187" s="71"/>
      <c r="AE187" s="71"/>
      <c r="AF187" s="71"/>
      <c r="AG187" s="78"/>
      <c r="AH187" s="73"/>
      <c r="AI187" s="78"/>
      <c r="AJ187" s="73" t="str">
        <f t="shared" si="7"/>
        <v/>
      </c>
      <c r="AK187" s="73"/>
      <c r="AL187" s="74" t="str">
        <f t="shared" si="8"/>
        <v/>
      </c>
      <c r="AM187" s="73"/>
      <c r="AN187" s="74" t="str">
        <f t="shared" si="9"/>
        <v/>
      </c>
      <c r="AO187" s="75" t="str">
        <f t="shared" si="6"/>
        <v/>
      </c>
      <c r="AP187" s="76" t="str">
        <f t="shared" ref="AP187:AP190" si="64">IFERROR(IF(AND(AJ186="Probabilidad",AJ187="Probabilidad"),(AP186-(+AP186*AO187)),IF(AND(AJ186="Impacto",AJ187="Probabilidad"),(AP185-(+AP185*AO187)),IF(AJ187="Impacto",AP186,""))),"")</f>
        <v/>
      </c>
      <c r="AQ187" s="76" t="str">
        <f t="shared" ref="AQ187:AQ190" si="65">IFERROR(IF(AND(AJ186="Impacto",AJ187="Impacto"),(AQ186-(+AQ186*AO187)),IF(AND(AJ186="Probabilidad",AJ187="Impacto"),(AQ185-(+AQ185*AO187)),IF(AJ187="Probabilidad",AQ186,""))),"")</f>
        <v/>
      </c>
      <c r="AR187" s="73"/>
      <c r="AS187" s="73"/>
      <c r="AT187" s="73"/>
      <c r="AU187" s="342"/>
      <c r="AV187" s="342"/>
      <c r="AW187" s="342"/>
      <c r="AX187" s="342"/>
      <c r="AY187" s="342"/>
      <c r="AZ187" s="342"/>
      <c r="BA187" s="342"/>
      <c r="BB187" s="342"/>
      <c r="BC187" s="342"/>
      <c r="BD187" s="342"/>
      <c r="BE187" s="342"/>
      <c r="BF187" s="342"/>
      <c r="BG187" s="342"/>
      <c r="BH187" s="476"/>
      <c r="BI187" s="38"/>
      <c r="BJ187" s="38"/>
      <c r="BK187" s="38"/>
    </row>
    <row r="188" spans="1:63" ht="15" hidden="1" customHeight="1" x14ac:dyDescent="0.25">
      <c r="A188" s="342"/>
      <c r="B188" s="342"/>
      <c r="C188" s="342"/>
      <c r="D188" s="401"/>
      <c r="E188" s="342"/>
      <c r="F188" s="342"/>
      <c r="G188" s="342"/>
      <c r="H188" s="342"/>
      <c r="I188" s="342"/>
      <c r="J188" s="342"/>
      <c r="K188" s="342"/>
      <c r="L188" s="342"/>
      <c r="M188" s="342"/>
      <c r="N188" s="342"/>
      <c r="O188" s="342"/>
      <c r="P188" s="342"/>
      <c r="Q188" s="342"/>
      <c r="R188" s="342"/>
      <c r="S188" s="342"/>
      <c r="T188" s="342"/>
      <c r="U188" s="342"/>
      <c r="V188" s="342"/>
      <c r="W188" s="342"/>
      <c r="X188" s="342"/>
      <c r="Y188" s="342"/>
      <c r="Z188" s="71">
        <v>4</v>
      </c>
      <c r="AA188" s="71"/>
      <c r="AB188" s="71"/>
      <c r="AC188" s="71"/>
      <c r="AD188" s="71"/>
      <c r="AE188" s="71"/>
      <c r="AF188" s="71"/>
      <c r="AG188" s="78"/>
      <c r="AH188" s="73"/>
      <c r="AI188" s="78"/>
      <c r="AJ188" s="73" t="str">
        <f t="shared" si="7"/>
        <v/>
      </c>
      <c r="AK188" s="73"/>
      <c r="AL188" s="74" t="str">
        <f t="shared" si="8"/>
        <v/>
      </c>
      <c r="AM188" s="73"/>
      <c r="AN188" s="74" t="str">
        <f t="shared" si="9"/>
        <v/>
      </c>
      <c r="AO188" s="75" t="str">
        <f t="shared" si="6"/>
        <v/>
      </c>
      <c r="AP188" s="76" t="str">
        <f t="shared" si="64"/>
        <v/>
      </c>
      <c r="AQ188" s="76" t="str">
        <f t="shared" si="65"/>
        <v/>
      </c>
      <c r="AR188" s="73"/>
      <c r="AS188" s="73"/>
      <c r="AT188" s="73"/>
      <c r="AU188" s="342"/>
      <c r="AV188" s="342"/>
      <c r="AW188" s="342"/>
      <c r="AX188" s="342"/>
      <c r="AY188" s="342"/>
      <c r="AZ188" s="342"/>
      <c r="BA188" s="342"/>
      <c r="BB188" s="342"/>
      <c r="BC188" s="342"/>
      <c r="BD188" s="342"/>
      <c r="BE188" s="342"/>
      <c r="BF188" s="342"/>
      <c r="BG188" s="342"/>
      <c r="BH188" s="476"/>
      <c r="BI188" s="38"/>
      <c r="BJ188" s="38"/>
      <c r="BK188" s="38"/>
    </row>
    <row r="189" spans="1:63" ht="15" hidden="1" customHeight="1" x14ac:dyDescent="0.25">
      <c r="A189" s="342"/>
      <c r="B189" s="342"/>
      <c r="C189" s="342"/>
      <c r="D189" s="401"/>
      <c r="E189" s="342"/>
      <c r="F189" s="342"/>
      <c r="G189" s="342"/>
      <c r="H189" s="342"/>
      <c r="I189" s="342"/>
      <c r="J189" s="342"/>
      <c r="K189" s="342"/>
      <c r="L189" s="342"/>
      <c r="M189" s="342"/>
      <c r="N189" s="342"/>
      <c r="O189" s="342"/>
      <c r="P189" s="342"/>
      <c r="Q189" s="342"/>
      <c r="R189" s="342"/>
      <c r="S189" s="342"/>
      <c r="T189" s="342"/>
      <c r="U189" s="342"/>
      <c r="V189" s="342"/>
      <c r="W189" s="342"/>
      <c r="X189" s="342"/>
      <c r="Y189" s="342"/>
      <c r="Z189" s="71">
        <v>5</v>
      </c>
      <c r="AA189" s="71"/>
      <c r="AB189" s="71"/>
      <c r="AC189" s="71"/>
      <c r="AD189" s="71"/>
      <c r="AE189" s="71"/>
      <c r="AF189" s="71"/>
      <c r="AG189" s="78"/>
      <c r="AH189" s="73"/>
      <c r="AI189" s="78"/>
      <c r="AJ189" s="73" t="str">
        <f t="shared" si="7"/>
        <v/>
      </c>
      <c r="AK189" s="73"/>
      <c r="AL189" s="74" t="str">
        <f t="shared" si="8"/>
        <v/>
      </c>
      <c r="AM189" s="73"/>
      <c r="AN189" s="74" t="str">
        <f t="shared" si="9"/>
        <v/>
      </c>
      <c r="AO189" s="75" t="str">
        <f t="shared" si="6"/>
        <v/>
      </c>
      <c r="AP189" s="76" t="str">
        <f t="shared" si="64"/>
        <v/>
      </c>
      <c r="AQ189" s="76" t="str">
        <f t="shared" si="65"/>
        <v/>
      </c>
      <c r="AR189" s="73"/>
      <c r="AS189" s="73"/>
      <c r="AT189" s="73"/>
      <c r="AU189" s="342"/>
      <c r="AV189" s="342"/>
      <c r="AW189" s="342"/>
      <c r="AX189" s="342"/>
      <c r="AY189" s="342"/>
      <c r="AZ189" s="342"/>
      <c r="BA189" s="342"/>
      <c r="BB189" s="342"/>
      <c r="BC189" s="342"/>
      <c r="BD189" s="342"/>
      <c r="BE189" s="342"/>
      <c r="BF189" s="342"/>
      <c r="BG189" s="342"/>
      <c r="BH189" s="476"/>
      <c r="BI189" s="38"/>
      <c r="BJ189" s="38"/>
      <c r="BK189" s="38"/>
    </row>
    <row r="190" spans="1:63" ht="49.5" customHeight="1" thickBot="1" x14ac:dyDescent="0.3">
      <c r="A190" s="344"/>
      <c r="B190" s="344"/>
      <c r="C190" s="344"/>
      <c r="D190" s="402"/>
      <c r="E190" s="395"/>
      <c r="F190" s="395"/>
      <c r="G190" s="395"/>
      <c r="H190" s="395"/>
      <c r="I190" s="395"/>
      <c r="J190" s="395"/>
      <c r="K190" s="395"/>
      <c r="L190" s="395"/>
      <c r="M190" s="395"/>
      <c r="N190" s="395"/>
      <c r="O190" s="395"/>
      <c r="P190" s="395"/>
      <c r="Q190" s="395"/>
      <c r="R190" s="395"/>
      <c r="S190" s="395"/>
      <c r="T190" s="395"/>
      <c r="U190" s="395"/>
      <c r="V190" s="395"/>
      <c r="W190" s="395"/>
      <c r="X190" s="395"/>
      <c r="Y190" s="395"/>
      <c r="Z190" s="96">
        <v>6</v>
      </c>
      <c r="AA190" s="96"/>
      <c r="AB190" s="96"/>
      <c r="AC190" s="96"/>
      <c r="AD190" s="96"/>
      <c r="AE190" s="96"/>
      <c r="AF190" s="96"/>
      <c r="AG190" s="97"/>
      <c r="AH190" s="98"/>
      <c r="AI190" s="97"/>
      <c r="AJ190" s="98" t="str">
        <f t="shared" si="7"/>
        <v/>
      </c>
      <c r="AK190" s="98"/>
      <c r="AL190" s="99" t="str">
        <f t="shared" si="8"/>
        <v/>
      </c>
      <c r="AM190" s="98"/>
      <c r="AN190" s="99" t="str">
        <f t="shared" si="9"/>
        <v/>
      </c>
      <c r="AO190" s="106" t="str">
        <f t="shared" si="6"/>
        <v/>
      </c>
      <c r="AP190" s="101" t="str">
        <f t="shared" si="64"/>
        <v/>
      </c>
      <c r="AQ190" s="101" t="str">
        <f t="shared" si="65"/>
        <v/>
      </c>
      <c r="AR190" s="98"/>
      <c r="AS190" s="98"/>
      <c r="AT190" s="98"/>
      <c r="AU190" s="395"/>
      <c r="AV190" s="395"/>
      <c r="AW190" s="395"/>
      <c r="AX190" s="395"/>
      <c r="AY190" s="395"/>
      <c r="AZ190" s="395"/>
      <c r="BA190" s="395"/>
      <c r="BB190" s="395"/>
      <c r="BC190" s="395"/>
      <c r="BD190" s="395"/>
      <c r="BE190" s="395"/>
      <c r="BF190" s="395"/>
      <c r="BG190" s="395"/>
      <c r="BH190" s="477"/>
      <c r="BI190" s="38"/>
      <c r="BJ190" s="38"/>
      <c r="BK190" s="38"/>
    </row>
    <row r="191" spans="1:63" ht="15.75" customHeight="1" x14ac:dyDescent="0.25">
      <c r="A191" s="38"/>
      <c r="B191" s="38"/>
      <c r="C191" s="38"/>
      <c r="D191" s="38"/>
      <c r="E191" s="38"/>
      <c r="F191" s="38"/>
      <c r="G191" s="38"/>
      <c r="H191" s="38"/>
      <c r="I191" s="38"/>
      <c r="J191" s="38"/>
      <c r="K191" s="38"/>
      <c r="L191" s="38"/>
      <c r="M191" s="38"/>
      <c r="N191" s="38"/>
      <c r="O191" s="38"/>
      <c r="P191" s="40"/>
      <c r="Q191" s="40"/>
      <c r="R191" s="38"/>
      <c r="S191" s="38"/>
      <c r="T191" s="38"/>
      <c r="U191" s="38"/>
      <c r="V191" s="40"/>
      <c r="W191" s="40"/>
      <c r="X191" s="38"/>
      <c r="Y191" s="41"/>
      <c r="Z191" s="38"/>
      <c r="AA191" s="38"/>
      <c r="AB191" s="38"/>
      <c r="AC191" s="38"/>
      <c r="AD191" s="38"/>
      <c r="AE191" s="38"/>
      <c r="AF191" s="38"/>
      <c r="AG191" s="38"/>
      <c r="AH191" s="38"/>
      <c r="AI191" s="38"/>
      <c r="AJ191" s="38"/>
      <c r="AK191" s="40"/>
      <c r="AL191" s="40"/>
      <c r="AM191" s="40"/>
      <c r="AN191" s="40"/>
      <c r="AO191" s="40"/>
      <c r="AP191" s="40"/>
      <c r="AQ191" s="40"/>
      <c r="AR191" s="38"/>
      <c r="AS191" s="38"/>
      <c r="AT191" s="38"/>
      <c r="AU191" s="38"/>
      <c r="AV191" s="38"/>
      <c r="AW191" s="38"/>
      <c r="AX191" s="38"/>
      <c r="AY191" s="38"/>
      <c r="AZ191" s="38"/>
      <c r="BA191" s="38"/>
      <c r="BB191" s="38"/>
      <c r="BC191" s="38"/>
      <c r="BD191" s="38"/>
      <c r="BE191" s="38"/>
      <c r="BF191" s="38"/>
      <c r="BG191" s="38"/>
      <c r="BH191" s="38"/>
      <c r="BI191" s="38"/>
      <c r="BJ191" s="38"/>
      <c r="BK191" s="38"/>
    </row>
    <row r="192" spans="1:63" ht="15.75" customHeight="1" x14ac:dyDescent="0.25">
      <c r="A192" s="38"/>
      <c r="B192" s="38"/>
      <c r="C192" s="38"/>
      <c r="D192" s="38"/>
      <c r="E192" s="38"/>
      <c r="F192" s="38"/>
      <c r="G192" s="38"/>
      <c r="H192" s="38"/>
      <c r="I192" s="38"/>
      <c r="J192" s="38"/>
      <c r="K192" s="38"/>
      <c r="L192" s="38"/>
      <c r="M192" s="38"/>
      <c r="N192" s="38"/>
      <c r="O192" s="38"/>
      <c r="P192" s="40"/>
      <c r="Q192" s="40"/>
      <c r="R192" s="38"/>
      <c r="S192" s="38"/>
      <c r="T192" s="38"/>
      <c r="U192" s="38"/>
      <c r="V192" s="40"/>
      <c r="W192" s="40"/>
      <c r="X192" s="38"/>
      <c r="Y192" s="41"/>
      <c r="Z192" s="38"/>
      <c r="AA192" s="38"/>
      <c r="AB192" s="38"/>
      <c r="AC192" s="38"/>
      <c r="AD192" s="38"/>
      <c r="AE192" s="38"/>
      <c r="AF192" s="38"/>
      <c r="AG192" s="17"/>
      <c r="AH192" s="38"/>
      <c r="AI192" s="17"/>
      <c r="AJ192" s="38"/>
      <c r="AK192" s="40"/>
      <c r="AL192" s="40"/>
      <c r="AM192" s="40"/>
      <c r="AN192" s="40"/>
      <c r="AO192" s="40"/>
      <c r="AP192" s="40"/>
      <c r="AQ192" s="40"/>
      <c r="AR192" s="38"/>
      <c r="AS192" s="38"/>
      <c r="AT192" s="38"/>
      <c r="AU192" s="38"/>
      <c r="AV192" s="38"/>
      <c r="AW192" s="38"/>
      <c r="AX192" s="38"/>
      <c r="AY192" s="38"/>
      <c r="AZ192" s="38"/>
      <c r="BA192" s="38"/>
      <c r="BB192" s="38"/>
      <c r="BC192" s="38"/>
      <c r="BD192" s="38"/>
      <c r="BE192" s="38"/>
      <c r="BF192" s="38"/>
      <c r="BG192" s="38"/>
      <c r="BH192" s="38"/>
      <c r="BI192" s="38"/>
      <c r="BJ192" s="38"/>
      <c r="BK192" s="38"/>
    </row>
    <row r="193" spans="1:63" ht="15.75" customHeight="1" x14ac:dyDescent="0.25">
      <c r="A193" s="38"/>
      <c r="B193" s="38"/>
      <c r="C193" s="38"/>
      <c r="D193" s="38"/>
      <c r="E193" s="38"/>
      <c r="F193" s="38"/>
      <c r="G193" s="38"/>
      <c r="H193" s="38"/>
      <c r="I193" s="38"/>
      <c r="J193" s="38"/>
      <c r="K193" s="38"/>
      <c r="L193" s="38"/>
      <c r="M193" s="38"/>
      <c r="N193" s="38"/>
      <c r="O193" s="38"/>
      <c r="P193" s="40"/>
      <c r="Q193" s="40"/>
      <c r="R193" s="38"/>
      <c r="S193" s="38"/>
      <c r="T193" s="38"/>
      <c r="U193" s="38"/>
      <c r="V193" s="40"/>
      <c r="W193" s="40"/>
      <c r="X193" s="38"/>
      <c r="Y193" s="41"/>
      <c r="Z193" s="38"/>
      <c r="AA193" s="38"/>
      <c r="AB193" s="38"/>
      <c r="AC193" s="38"/>
      <c r="AD193" s="38"/>
      <c r="AE193" s="38"/>
      <c r="AF193" s="38"/>
      <c r="AG193" s="38"/>
      <c r="AH193" s="38"/>
      <c r="AI193" s="38"/>
      <c r="AJ193" s="38"/>
      <c r="AK193" s="40"/>
      <c r="AL193" s="40"/>
      <c r="AM193" s="40"/>
      <c r="AN193" s="40"/>
      <c r="AO193" s="40"/>
      <c r="AP193" s="40"/>
      <c r="AQ193" s="40"/>
      <c r="AR193" s="38"/>
      <c r="AS193" s="38"/>
      <c r="AT193" s="38"/>
      <c r="AU193" s="38"/>
      <c r="AV193" s="38"/>
      <c r="AW193" s="38"/>
      <c r="AX193" s="38"/>
      <c r="AY193" s="38"/>
      <c r="AZ193" s="38"/>
      <c r="BA193" s="38"/>
      <c r="BB193" s="38"/>
      <c r="BC193" s="38"/>
      <c r="BD193" s="38"/>
      <c r="BE193" s="38"/>
      <c r="BF193" s="38"/>
      <c r="BG193" s="38"/>
      <c r="BH193" s="38"/>
      <c r="BI193" s="38"/>
      <c r="BJ193" s="38"/>
      <c r="BK193" s="38"/>
    </row>
    <row r="194" spans="1:63" ht="15.75" customHeight="1" x14ac:dyDescent="0.25">
      <c r="A194" s="38"/>
      <c r="B194" s="38"/>
      <c r="C194" s="38"/>
      <c r="D194" s="38"/>
      <c r="E194" s="38"/>
      <c r="F194" s="38"/>
      <c r="G194" s="38"/>
      <c r="H194" s="38"/>
      <c r="I194" s="38"/>
      <c r="J194" s="38"/>
      <c r="K194" s="38"/>
      <c r="L194" s="38"/>
      <c r="M194" s="38"/>
      <c r="N194" s="38"/>
      <c r="O194" s="38"/>
      <c r="P194" s="40"/>
      <c r="Q194" s="40"/>
      <c r="R194" s="38"/>
      <c r="S194" s="38"/>
      <c r="T194" s="38"/>
      <c r="U194" s="38"/>
      <c r="V194" s="40"/>
      <c r="W194" s="40"/>
      <c r="X194" s="38"/>
      <c r="Y194" s="41"/>
      <c r="Z194" s="38"/>
      <c r="AA194" s="38"/>
      <c r="AB194" s="38"/>
      <c r="AC194" s="38"/>
      <c r="AD194" s="38"/>
      <c r="AE194" s="38"/>
      <c r="AF194" s="38"/>
      <c r="AG194" s="38"/>
      <c r="AH194" s="38"/>
      <c r="AI194" s="38"/>
      <c r="AJ194" s="38"/>
      <c r="AK194" s="40"/>
      <c r="AL194" s="40"/>
      <c r="AM194" s="40"/>
      <c r="AN194" s="40"/>
      <c r="AO194" s="40"/>
      <c r="AP194" s="40"/>
      <c r="AQ194" s="40"/>
      <c r="AR194" s="38"/>
      <c r="AS194" s="38"/>
      <c r="AT194" s="38"/>
      <c r="AU194" s="38"/>
      <c r="AV194" s="38"/>
      <c r="AW194" s="38"/>
      <c r="AX194" s="38"/>
      <c r="AY194" s="38"/>
      <c r="AZ194" s="38"/>
      <c r="BA194" s="38"/>
      <c r="BB194" s="38"/>
      <c r="BC194" s="38"/>
      <c r="BD194" s="38"/>
      <c r="BE194" s="38"/>
      <c r="BF194" s="38"/>
      <c r="BG194" s="38"/>
      <c r="BH194" s="38"/>
      <c r="BI194" s="38"/>
      <c r="BJ194" s="38"/>
      <c r="BK194" s="38"/>
    </row>
    <row r="195" spans="1:63" ht="15.75" customHeight="1" x14ac:dyDescent="0.25">
      <c r="A195" s="38"/>
      <c r="B195" s="38"/>
      <c r="C195" s="38"/>
      <c r="D195" s="38"/>
      <c r="E195" s="38"/>
      <c r="F195" s="38"/>
      <c r="G195" s="38"/>
      <c r="H195" s="38"/>
      <c r="I195" s="38"/>
      <c r="J195" s="38"/>
      <c r="K195" s="38"/>
      <c r="L195" s="38"/>
      <c r="M195" s="38"/>
      <c r="N195" s="38"/>
      <c r="O195" s="38"/>
      <c r="P195" s="40"/>
      <c r="Q195" s="40"/>
      <c r="R195" s="38"/>
      <c r="S195" s="38"/>
      <c r="T195" s="38"/>
      <c r="U195" s="38"/>
      <c r="V195" s="40"/>
      <c r="W195" s="40"/>
      <c r="X195" s="38"/>
      <c r="Y195" s="41"/>
      <c r="Z195" s="38"/>
      <c r="AA195" s="38"/>
      <c r="AB195" s="38"/>
      <c r="AC195" s="38"/>
      <c r="AD195" s="38"/>
      <c r="AE195" s="38"/>
      <c r="AF195" s="38"/>
      <c r="AG195" s="38"/>
      <c r="AH195" s="38"/>
      <c r="AI195" s="38"/>
      <c r="AJ195" s="38"/>
      <c r="AK195" s="40"/>
      <c r="AL195" s="40"/>
      <c r="AM195" s="40"/>
      <c r="AN195" s="40"/>
      <c r="AO195" s="40"/>
      <c r="AP195" s="40"/>
      <c r="AQ195" s="40"/>
      <c r="AR195" s="38"/>
      <c r="AS195" s="38"/>
      <c r="AT195" s="38"/>
      <c r="AU195" s="38"/>
      <c r="AV195" s="38"/>
      <c r="AW195" s="38"/>
      <c r="AX195" s="38"/>
      <c r="AY195" s="38"/>
      <c r="AZ195" s="38"/>
      <c r="BA195" s="38"/>
      <c r="BB195" s="38"/>
      <c r="BC195" s="38"/>
      <c r="BD195" s="38"/>
      <c r="BE195" s="38"/>
      <c r="BF195" s="38"/>
      <c r="BG195" s="38"/>
      <c r="BH195" s="38"/>
      <c r="BI195" s="38"/>
      <c r="BJ195" s="38"/>
      <c r="BK195" s="38"/>
    </row>
    <row r="196" spans="1:63" ht="15.75" customHeight="1" x14ac:dyDescent="0.25">
      <c r="A196" s="38"/>
      <c r="B196" s="38"/>
      <c r="C196" s="38"/>
      <c r="D196" s="38"/>
      <c r="E196" s="38"/>
      <c r="F196" s="38"/>
      <c r="G196" s="38"/>
      <c r="H196" s="38"/>
      <c r="I196" s="38"/>
      <c r="J196" s="38"/>
      <c r="K196" s="38"/>
      <c r="L196" s="38"/>
      <c r="M196" s="38"/>
      <c r="N196" s="38"/>
      <c r="O196" s="38"/>
      <c r="P196" s="40"/>
      <c r="Q196" s="40"/>
      <c r="R196" s="38"/>
      <c r="S196" s="38"/>
      <c r="T196" s="38"/>
      <c r="U196" s="38"/>
      <c r="V196" s="40"/>
      <c r="W196" s="40"/>
      <c r="X196" s="38"/>
      <c r="Y196" s="41"/>
      <c r="Z196" s="38"/>
      <c r="AA196" s="38"/>
      <c r="AB196" s="38"/>
      <c r="AC196" s="38"/>
      <c r="AD196" s="38"/>
      <c r="AE196" s="38"/>
      <c r="AF196" s="38"/>
      <c r="AG196" s="38"/>
      <c r="AH196" s="38"/>
      <c r="AI196" s="38"/>
      <c r="AJ196" s="38"/>
      <c r="AK196" s="40"/>
      <c r="AL196" s="40"/>
      <c r="AM196" s="40"/>
      <c r="AN196" s="40"/>
      <c r="AO196" s="40"/>
      <c r="AP196" s="40"/>
      <c r="AQ196" s="40"/>
      <c r="AR196" s="38"/>
      <c r="AS196" s="38"/>
      <c r="AT196" s="38"/>
      <c r="AU196" s="38"/>
      <c r="AV196" s="38"/>
      <c r="AW196" s="38"/>
      <c r="AX196" s="38"/>
      <c r="AY196" s="38"/>
      <c r="AZ196" s="38"/>
      <c r="BA196" s="38"/>
      <c r="BB196" s="38"/>
      <c r="BC196" s="38"/>
      <c r="BD196" s="38"/>
      <c r="BE196" s="38"/>
      <c r="BF196" s="38"/>
      <c r="BG196" s="38"/>
      <c r="BH196" s="38"/>
      <c r="BI196" s="38"/>
      <c r="BJ196" s="38"/>
      <c r="BK196" s="38"/>
    </row>
    <row r="197" spans="1:63" ht="15.75" customHeight="1" x14ac:dyDescent="0.25">
      <c r="A197" s="38"/>
      <c r="B197" s="38"/>
      <c r="C197" s="38"/>
      <c r="D197" s="38"/>
      <c r="E197" s="38"/>
      <c r="F197" s="38"/>
      <c r="G197" s="38"/>
      <c r="H197" s="38"/>
      <c r="I197" s="38"/>
      <c r="J197" s="38"/>
      <c r="K197" s="38"/>
      <c r="L197" s="38"/>
      <c r="M197" s="38"/>
      <c r="N197" s="38"/>
      <c r="O197" s="38"/>
      <c r="P197" s="40"/>
      <c r="Q197" s="40"/>
      <c r="R197" s="38"/>
      <c r="S197" s="38"/>
      <c r="T197" s="38"/>
      <c r="U197" s="38"/>
      <c r="V197" s="40"/>
      <c r="W197" s="40"/>
      <c r="X197" s="38"/>
      <c r="Y197" s="41"/>
      <c r="Z197" s="38"/>
      <c r="AA197" s="38"/>
      <c r="AB197" s="38"/>
      <c r="AC197" s="38"/>
      <c r="AD197" s="38"/>
      <c r="AE197" s="38"/>
      <c r="AF197" s="38"/>
      <c r="AG197" s="38"/>
      <c r="AH197" s="38"/>
      <c r="AI197" s="38"/>
      <c r="AJ197" s="38"/>
      <c r="AK197" s="40"/>
      <c r="AL197" s="40"/>
      <c r="AM197" s="40"/>
      <c r="AN197" s="40"/>
      <c r="AO197" s="40"/>
      <c r="AP197" s="40"/>
      <c r="AQ197" s="40"/>
      <c r="AR197" s="38"/>
      <c r="AS197" s="38"/>
      <c r="AT197" s="38"/>
      <c r="AU197" s="38"/>
      <c r="AV197" s="38"/>
      <c r="AW197" s="38"/>
      <c r="AX197" s="38"/>
      <c r="AY197" s="38"/>
      <c r="AZ197" s="38"/>
      <c r="BA197" s="38"/>
      <c r="BB197" s="38"/>
      <c r="BC197" s="38"/>
      <c r="BD197" s="38"/>
      <c r="BE197" s="38"/>
      <c r="BF197" s="38"/>
      <c r="BG197" s="38"/>
      <c r="BH197" s="38"/>
      <c r="BI197" s="38"/>
      <c r="BJ197" s="38"/>
      <c r="BK197" s="38"/>
    </row>
    <row r="198" spans="1:63" ht="15.75" customHeight="1" x14ac:dyDescent="0.25">
      <c r="A198" s="38"/>
      <c r="B198" s="38"/>
      <c r="C198" s="38"/>
      <c r="D198" s="38"/>
      <c r="E198" s="38"/>
      <c r="F198" s="38"/>
      <c r="G198" s="38"/>
      <c r="H198" s="38"/>
      <c r="I198" s="38"/>
      <c r="J198" s="38"/>
      <c r="K198" s="38"/>
      <c r="L198" s="38"/>
      <c r="M198" s="38"/>
      <c r="N198" s="38"/>
      <c r="O198" s="38"/>
      <c r="P198" s="40"/>
      <c r="Q198" s="40"/>
      <c r="R198" s="38"/>
      <c r="S198" s="38"/>
      <c r="T198" s="38"/>
      <c r="U198" s="38"/>
      <c r="V198" s="40"/>
      <c r="W198" s="40"/>
      <c r="X198" s="38"/>
      <c r="Y198" s="41"/>
      <c r="Z198" s="38"/>
      <c r="AA198" s="38"/>
      <c r="AB198" s="38"/>
      <c r="AC198" s="38"/>
      <c r="AD198" s="38"/>
      <c r="AE198" s="38"/>
      <c r="AF198" s="38"/>
      <c r="AG198" s="38"/>
      <c r="AH198" s="38"/>
      <c r="AI198" s="38"/>
      <c r="AJ198" s="38"/>
      <c r="AK198" s="40"/>
      <c r="AL198" s="40"/>
      <c r="AM198" s="40"/>
      <c r="AN198" s="40"/>
      <c r="AO198" s="40"/>
      <c r="AP198" s="40"/>
      <c r="AQ198" s="40"/>
      <c r="AR198" s="38"/>
      <c r="AS198" s="38"/>
      <c r="AT198" s="38"/>
      <c r="AU198" s="38"/>
      <c r="AV198" s="38"/>
      <c r="AW198" s="38"/>
      <c r="AX198" s="38"/>
      <c r="AY198" s="38"/>
      <c r="AZ198" s="38"/>
      <c r="BA198" s="38"/>
      <c r="BB198" s="38"/>
      <c r="BC198" s="38"/>
      <c r="BD198" s="38"/>
      <c r="BE198" s="38"/>
      <c r="BF198" s="38"/>
      <c r="BG198" s="38"/>
      <c r="BH198" s="38"/>
      <c r="BI198" s="38"/>
      <c r="BJ198" s="38"/>
      <c r="BK198" s="38"/>
    </row>
    <row r="199" spans="1:63" ht="15.75" customHeight="1" x14ac:dyDescent="0.25">
      <c r="A199" s="38"/>
      <c r="B199" s="38"/>
      <c r="C199" s="38"/>
      <c r="D199" s="38"/>
      <c r="E199" s="38"/>
      <c r="F199" s="38"/>
      <c r="G199" s="38"/>
      <c r="H199" s="38"/>
      <c r="I199" s="38"/>
      <c r="J199" s="38"/>
      <c r="K199" s="38"/>
      <c r="L199" s="38"/>
      <c r="M199" s="38"/>
      <c r="N199" s="38"/>
      <c r="O199" s="38"/>
      <c r="P199" s="40"/>
      <c r="Q199" s="40"/>
      <c r="R199" s="38"/>
      <c r="S199" s="38"/>
      <c r="T199" s="38"/>
      <c r="U199" s="38"/>
      <c r="V199" s="40"/>
      <c r="W199" s="40"/>
      <c r="X199" s="38"/>
      <c r="Y199" s="41"/>
      <c r="Z199" s="38"/>
      <c r="AA199" s="38"/>
      <c r="AB199" s="38"/>
      <c r="AC199" s="38"/>
      <c r="AD199" s="38"/>
      <c r="AE199" s="38"/>
      <c r="AF199" s="38"/>
      <c r="AG199" s="38"/>
      <c r="AH199" s="38"/>
      <c r="AI199" s="38"/>
      <c r="AJ199" s="38"/>
      <c r="AK199" s="40"/>
      <c r="AL199" s="40"/>
      <c r="AM199" s="40"/>
      <c r="AN199" s="40"/>
      <c r="AO199" s="40"/>
      <c r="AP199" s="40"/>
      <c r="AQ199" s="40"/>
      <c r="AR199" s="38"/>
      <c r="AS199" s="38"/>
      <c r="AT199" s="38"/>
      <c r="AU199" s="38"/>
      <c r="AV199" s="38"/>
      <c r="AW199" s="38"/>
      <c r="AX199" s="38"/>
      <c r="AY199" s="38"/>
      <c r="AZ199" s="38"/>
      <c r="BA199" s="38"/>
      <c r="BB199" s="38"/>
      <c r="BC199" s="38"/>
      <c r="BD199" s="38"/>
      <c r="BE199" s="38"/>
      <c r="BF199" s="38"/>
      <c r="BG199" s="38"/>
      <c r="BH199" s="38"/>
      <c r="BI199" s="38"/>
      <c r="BJ199" s="38"/>
      <c r="BK199" s="38"/>
    </row>
    <row r="200" spans="1:63" ht="15.75" customHeight="1" x14ac:dyDescent="0.25">
      <c r="A200" s="38"/>
      <c r="B200" s="38"/>
      <c r="C200" s="38"/>
      <c r="D200" s="38"/>
      <c r="E200" s="38"/>
      <c r="F200" s="38"/>
      <c r="G200" s="38"/>
      <c r="H200" s="38"/>
      <c r="I200" s="38"/>
      <c r="J200" s="38"/>
      <c r="K200" s="38"/>
      <c r="L200" s="38"/>
      <c r="M200" s="38"/>
      <c r="N200" s="38"/>
      <c r="O200" s="38"/>
      <c r="P200" s="40"/>
      <c r="Q200" s="40"/>
      <c r="R200" s="38"/>
      <c r="S200" s="38"/>
      <c r="T200" s="38"/>
      <c r="U200" s="38"/>
      <c r="V200" s="40"/>
      <c r="W200" s="40"/>
      <c r="X200" s="38"/>
      <c r="Y200" s="41"/>
      <c r="Z200" s="38"/>
      <c r="AA200" s="38"/>
      <c r="AB200" s="38"/>
      <c r="AC200" s="38"/>
      <c r="AD200" s="38"/>
      <c r="AE200" s="38"/>
      <c r="AF200" s="38"/>
      <c r="AG200" s="38"/>
      <c r="AH200" s="38"/>
      <c r="AI200" s="38"/>
      <c r="AJ200" s="38"/>
      <c r="AK200" s="40"/>
      <c r="AL200" s="40"/>
      <c r="AM200" s="40"/>
      <c r="AN200" s="40"/>
      <c r="AO200" s="40"/>
      <c r="AP200" s="40"/>
      <c r="AQ200" s="40"/>
      <c r="AR200" s="38"/>
      <c r="AS200" s="38"/>
      <c r="AT200" s="38"/>
      <c r="AU200" s="38"/>
      <c r="AV200" s="38"/>
      <c r="AW200" s="38"/>
      <c r="AX200" s="38"/>
      <c r="AY200" s="38"/>
      <c r="AZ200" s="38"/>
      <c r="BA200" s="38"/>
      <c r="BB200" s="38"/>
      <c r="BC200" s="38"/>
      <c r="BD200" s="38"/>
      <c r="BE200" s="38"/>
      <c r="BF200" s="38"/>
      <c r="BG200" s="38"/>
      <c r="BH200" s="38"/>
      <c r="BI200" s="38"/>
      <c r="BJ200" s="38"/>
      <c r="BK200" s="38"/>
    </row>
    <row r="201" spans="1:63" ht="15.75" customHeight="1" x14ac:dyDescent="0.25">
      <c r="A201" s="38"/>
      <c r="B201" s="38"/>
      <c r="C201" s="38"/>
      <c r="D201" s="38"/>
      <c r="E201" s="38"/>
      <c r="F201" s="38"/>
      <c r="G201" s="38"/>
      <c r="H201" s="38"/>
      <c r="I201" s="38"/>
      <c r="J201" s="38"/>
      <c r="K201" s="38"/>
      <c r="L201" s="38"/>
      <c r="M201" s="38"/>
      <c r="N201" s="38"/>
      <c r="O201" s="38"/>
      <c r="P201" s="40"/>
      <c r="Q201" s="40"/>
      <c r="R201" s="38"/>
      <c r="S201" s="38"/>
      <c r="T201" s="38"/>
      <c r="U201" s="38"/>
      <c r="V201" s="40"/>
      <c r="W201" s="40"/>
      <c r="X201" s="38"/>
      <c r="Y201" s="41"/>
      <c r="Z201" s="38"/>
      <c r="AA201" s="38"/>
      <c r="AB201" s="38"/>
      <c r="AC201" s="38"/>
      <c r="AD201" s="38"/>
      <c r="AE201" s="38"/>
      <c r="AF201" s="38"/>
      <c r="AG201" s="38"/>
      <c r="AH201" s="38"/>
      <c r="AI201" s="38"/>
      <c r="AJ201" s="38"/>
      <c r="AK201" s="40"/>
      <c r="AL201" s="40"/>
      <c r="AM201" s="40"/>
      <c r="AN201" s="40"/>
      <c r="AO201" s="40"/>
      <c r="AP201" s="40"/>
      <c r="AQ201" s="40"/>
      <c r="AR201" s="38"/>
      <c r="AS201" s="38"/>
      <c r="AT201" s="38"/>
      <c r="AU201" s="38"/>
      <c r="AV201" s="38"/>
      <c r="AW201" s="38"/>
      <c r="AX201" s="38"/>
      <c r="AY201" s="38"/>
      <c r="AZ201" s="38"/>
      <c r="BA201" s="38"/>
      <c r="BB201" s="38"/>
      <c r="BC201" s="38"/>
      <c r="BD201" s="38"/>
      <c r="BE201" s="38"/>
      <c r="BF201" s="38"/>
      <c r="BG201" s="38"/>
      <c r="BH201" s="38"/>
      <c r="BI201" s="38"/>
      <c r="BJ201" s="38"/>
      <c r="BK201" s="38"/>
    </row>
    <row r="202" spans="1:63" ht="15.75" customHeight="1" x14ac:dyDescent="0.25">
      <c r="A202" s="38"/>
      <c r="B202" s="38"/>
      <c r="C202" s="38"/>
      <c r="D202" s="38"/>
      <c r="E202" s="38"/>
      <c r="F202" s="38"/>
      <c r="G202" s="38"/>
      <c r="H202" s="38"/>
      <c r="I202" s="38"/>
      <c r="J202" s="38"/>
      <c r="K202" s="38"/>
      <c r="L202" s="38"/>
      <c r="M202" s="38"/>
      <c r="N202" s="38"/>
      <c r="O202" s="38"/>
      <c r="P202" s="40"/>
      <c r="Q202" s="40"/>
      <c r="R202" s="38"/>
      <c r="S202" s="38"/>
      <c r="T202" s="38"/>
      <c r="U202" s="38"/>
      <c r="V202" s="40"/>
      <c r="W202" s="40"/>
      <c r="X202" s="38"/>
      <c r="Y202" s="41"/>
      <c r="Z202" s="38"/>
      <c r="AA202" s="38"/>
      <c r="AB202" s="38"/>
      <c r="AC202" s="38"/>
      <c r="AD202" s="38"/>
      <c r="AE202" s="38"/>
      <c r="AF202" s="38"/>
      <c r="AG202" s="38"/>
      <c r="AH202" s="38"/>
      <c r="AI202" s="38"/>
      <c r="AJ202" s="38"/>
      <c r="AK202" s="40"/>
      <c r="AL202" s="40"/>
      <c r="AM202" s="40"/>
      <c r="AN202" s="40"/>
      <c r="AO202" s="40"/>
      <c r="AP202" s="40"/>
      <c r="AQ202" s="40"/>
      <c r="AR202" s="38"/>
      <c r="AS202" s="38"/>
      <c r="AT202" s="38"/>
      <c r="AU202" s="38"/>
      <c r="AV202" s="38"/>
      <c r="AW202" s="38"/>
      <c r="AX202" s="38"/>
      <c r="AY202" s="38"/>
      <c r="AZ202" s="38"/>
      <c r="BA202" s="38"/>
      <c r="BB202" s="38"/>
      <c r="BC202" s="38"/>
      <c r="BD202" s="38"/>
      <c r="BE202" s="38"/>
      <c r="BF202" s="38"/>
      <c r="BG202" s="38"/>
      <c r="BH202" s="38"/>
      <c r="BI202" s="38"/>
      <c r="BJ202" s="38"/>
      <c r="BK202" s="38"/>
    </row>
    <row r="203" spans="1:63" ht="15.75" customHeight="1" x14ac:dyDescent="0.25">
      <c r="A203" s="38"/>
      <c r="B203" s="38"/>
      <c r="C203" s="38"/>
      <c r="D203" s="38"/>
      <c r="E203" s="38"/>
      <c r="F203" s="38"/>
      <c r="G203" s="38"/>
      <c r="H203" s="38"/>
      <c r="I203" s="38"/>
      <c r="J203" s="38"/>
      <c r="K203" s="38"/>
      <c r="L203" s="38"/>
      <c r="M203" s="38"/>
      <c r="N203" s="38"/>
      <c r="O203" s="38"/>
      <c r="P203" s="40"/>
      <c r="Q203" s="40"/>
      <c r="R203" s="38"/>
      <c r="S203" s="38"/>
      <c r="T203" s="38"/>
      <c r="U203" s="38"/>
      <c r="V203" s="40"/>
      <c r="W203" s="40"/>
      <c r="X203" s="38"/>
      <c r="Y203" s="41"/>
      <c r="Z203" s="38"/>
      <c r="AA203" s="38"/>
      <c r="AB203" s="38"/>
      <c r="AC203" s="38"/>
      <c r="AD203" s="38"/>
      <c r="AE203" s="38"/>
      <c r="AF203" s="38"/>
      <c r="AG203" s="38"/>
      <c r="AH203" s="38"/>
      <c r="AI203" s="38"/>
      <c r="AJ203" s="38"/>
      <c r="AK203" s="40"/>
      <c r="AL203" s="40"/>
      <c r="AM203" s="40"/>
      <c r="AN203" s="40"/>
      <c r="AO203" s="40"/>
      <c r="AP203" s="40"/>
      <c r="AQ203" s="40"/>
      <c r="AR203" s="38"/>
      <c r="AS203" s="38"/>
      <c r="AT203" s="38"/>
      <c r="AU203" s="38"/>
      <c r="AV203" s="38"/>
      <c r="AW203" s="38"/>
      <c r="AX203" s="38"/>
      <c r="AY203" s="38"/>
      <c r="AZ203" s="38"/>
      <c r="BA203" s="38"/>
      <c r="BB203" s="38"/>
      <c r="BC203" s="38"/>
      <c r="BD203" s="38"/>
      <c r="BE203" s="38"/>
      <c r="BF203" s="38"/>
      <c r="BG203" s="38"/>
      <c r="BH203" s="38"/>
      <c r="BI203" s="38"/>
      <c r="BJ203" s="38"/>
      <c r="BK203" s="38"/>
    </row>
    <row r="204" spans="1:63" ht="15.75" customHeight="1" x14ac:dyDescent="0.25">
      <c r="A204" s="38"/>
      <c r="B204" s="38"/>
      <c r="C204" s="38"/>
      <c r="D204" s="38"/>
      <c r="E204" s="38"/>
      <c r="F204" s="38"/>
      <c r="G204" s="38"/>
      <c r="H204" s="38"/>
      <c r="I204" s="38"/>
      <c r="J204" s="38"/>
      <c r="K204" s="38"/>
      <c r="L204" s="38"/>
      <c r="M204" s="38"/>
      <c r="N204" s="38"/>
      <c r="O204" s="38"/>
      <c r="P204" s="40"/>
      <c r="Q204" s="40"/>
      <c r="R204" s="38"/>
      <c r="S204" s="38"/>
      <c r="T204" s="38"/>
      <c r="U204" s="38"/>
      <c r="V204" s="40"/>
      <c r="W204" s="40"/>
      <c r="X204" s="38"/>
      <c r="Y204" s="41"/>
      <c r="Z204" s="38"/>
      <c r="AA204" s="38"/>
      <c r="AB204" s="38"/>
      <c r="AC204" s="38"/>
      <c r="AD204" s="38"/>
      <c r="AE204" s="38"/>
      <c r="AF204" s="38"/>
      <c r="AG204" s="38"/>
      <c r="AH204" s="38"/>
      <c r="AI204" s="38"/>
      <c r="AJ204" s="38"/>
      <c r="AK204" s="40"/>
      <c r="AL204" s="40"/>
      <c r="AM204" s="40"/>
      <c r="AN204" s="40"/>
      <c r="AO204" s="40"/>
      <c r="AP204" s="40"/>
      <c r="AQ204" s="40"/>
      <c r="AR204" s="38"/>
      <c r="AS204" s="38"/>
      <c r="AT204" s="38"/>
      <c r="AU204" s="38"/>
      <c r="AV204" s="38"/>
      <c r="AW204" s="38"/>
      <c r="AX204" s="38"/>
      <c r="AY204" s="38"/>
      <c r="AZ204" s="38"/>
      <c r="BA204" s="38"/>
      <c r="BB204" s="38"/>
      <c r="BC204" s="38"/>
      <c r="BD204" s="38"/>
      <c r="BE204" s="38"/>
      <c r="BF204" s="38"/>
      <c r="BG204" s="38"/>
      <c r="BH204" s="38"/>
      <c r="BI204" s="38"/>
      <c r="BJ204" s="38"/>
      <c r="BK204" s="38"/>
    </row>
    <row r="205" spans="1:63" ht="15.75" customHeight="1" x14ac:dyDescent="0.25">
      <c r="A205" s="38"/>
      <c r="B205" s="38"/>
      <c r="C205" s="38"/>
      <c r="D205" s="38"/>
      <c r="E205" s="38"/>
      <c r="F205" s="38"/>
      <c r="G205" s="38"/>
      <c r="H205" s="38"/>
      <c r="I205" s="38"/>
      <c r="J205" s="38"/>
      <c r="K205" s="38"/>
      <c r="L205" s="38"/>
      <c r="M205" s="38"/>
      <c r="N205" s="38"/>
      <c r="O205" s="38"/>
      <c r="P205" s="40"/>
      <c r="Q205" s="40"/>
      <c r="R205" s="38"/>
      <c r="S205" s="38"/>
      <c r="T205" s="38"/>
      <c r="U205" s="38"/>
      <c r="V205" s="40"/>
      <c r="W205" s="40"/>
      <c r="X205" s="38"/>
      <c r="Y205" s="41"/>
      <c r="Z205" s="38"/>
      <c r="AA205" s="38"/>
      <c r="AB205" s="38"/>
      <c r="AC205" s="38"/>
      <c r="AD205" s="38"/>
      <c r="AE205" s="38"/>
      <c r="AF205" s="38"/>
      <c r="AG205" s="38"/>
      <c r="AH205" s="38"/>
      <c r="AI205" s="38"/>
      <c r="AJ205" s="38"/>
      <c r="AK205" s="40"/>
      <c r="AL205" s="40"/>
      <c r="AM205" s="40"/>
      <c r="AN205" s="40"/>
      <c r="AO205" s="40"/>
      <c r="AP205" s="40"/>
      <c r="AQ205" s="40"/>
      <c r="AR205" s="38"/>
      <c r="AS205" s="38"/>
      <c r="AT205" s="38"/>
      <c r="AU205" s="38"/>
      <c r="AV205" s="38"/>
      <c r="AW205" s="38"/>
      <c r="AX205" s="38"/>
      <c r="AY205" s="38"/>
      <c r="AZ205" s="38"/>
      <c r="BA205" s="38"/>
      <c r="BB205" s="38"/>
      <c r="BC205" s="38"/>
      <c r="BD205" s="38"/>
      <c r="BE205" s="38"/>
      <c r="BF205" s="38"/>
      <c r="BG205" s="38"/>
      <c r="BH205" s="38"/>
      <c r="BI205" s="38"/>
      <c r="BJ205" s="38"/>
      <c r="BK205" s="38"/>
    </row>
    <row r="206" spans="1:63" ht="15.75" customHeight="1" x14ac:dyDescent="0.25">
      <c r="A206" s="38"/>
      <c r="B206" s="38"/>
      <c r="C206" s="38"/>
      <c r="D206" s="38"/>
      <c r="E206" s="38"/>
      <c r="F206" s="38"/>
      <c r="G206" s="38"/>
      <c r="H206" s="38"/>
      <c r="I206" s="38"/>
      <c r="J206" s="38"/>
      <c r="K206" s="38"/>
      <c r="L206" s="38"/>
      <c r="M206" s="38"/>
      <c r="N206" s="38"/>
      <c r="O206" s="38"/>
      <c r="P206" s="40"/>
      <c r="Q206" s="40"/>
      <c r="R206" s="38"/>
      <c r="S206" s="38"/>
      <c r="T206" s="38"/>
      <c r="U206" s="38"/>
      <c r="V206" s="40"/>
      <c r="W206" s="40"/>
      <c r="X206" s="38"/>
      <c r="Y206" s="41"/>
      <c r="Z206" s="38"/>
      <c r="AA206" s="38"/>
      <c r="AB206" s="38"/>
      <c r="AC206" s="38"/>
      <c r="AD206" s="38"/>
      <c r="AE206" s="38"/>
      <c r="AF206" s="38"/>
      <c r="AG206" s="38"/>
      <c r="AH206" s="38"/>
      <c r="AI206" s="38"/>
      <c r="AJ206" s="38"/>
      <c r="AK206" s="40"/>
      <c r="AL206" s="40"/>
      <c r="AM206" s="40"/>
      <c r="AN206" s="40"/>
      <c r="AO206" s="40"/>
      <c r="AP206" s="40"/>
      <c r="AQ206" s="40"/>
      <c r="AR206" s="38"/>
      <c r="AS206" s="38"/>
      <c r="AT206" s="38"/>
      <c r="AU206" s="38"/>
      <c r="AV206" s="38"/>
      <c r="AW206" s="38"/>
      <c r="AX206" s="38"/>
      <c r="AY206" s="38"/>
      <c r="AZ206" s="38"/>
      <c r="BA206" s="38"/>
      <c r="BB206" s="38"/>
      <c r="BC206" s="38"/>
      <c r="BD206" s="38"/>
      <c r="BE206" s="38"/>
      <c r="BF206" s="38"/>
      <c r="BG206" s="38"/>
      <c r="BH206" s="38"/>
      <c r="BI206" s="38"/>
      <c r="BJ206" s="38"/>
      <c r="BK206" s="38"/>
    </row>
    <row r="207" spans="1:63" ht="15.75" customHeight="1" x14ac:dyDescent="0.25">
      <c r="A207" s="38"/>
      <c r="B207" s="38"/>
      <c r="C207" s="38"/>
      <c r="D207" s="38"/>
      <c r="E207" s="38"/>
      <c r="F207" s="38"/>
      <c r="G207" s="38"/>
      <c r="H207" s="38"/>
      <c r="I207" s="38"/>
      <c r="J207" s="38"/>
      <c r="K207" s="38"/>
      <c r="L207" s="38"/>
      <c r="M207" s="38"/>
      <c r="N207" s="38"/>
      <c r="O207" s="38"/>
      <c r="P207" s="40"/>
      <c r="Q207" s="40"/>
      <c r="R207" s="38"/>
      <c r="S207" s="38"/>
      <c r="T207" s="38"/>
      <c r="U207" s="38"/>
      <c r="V207" s="40"/>
      <c r="W207" s="40"/>
      <c r="X207" s="38"/>
      <c r="Y207" s="41"/>
      <c r="Z207" s="38"/>
      <c r="AA207" s="38"/>
      <c r="AB207" s="38"/>
      <c r="AC207" s="38"/>
      <c r="AD207" s="38"/>
      <c r="AE207" s="38"/>
      <c r="AF207" s="38"/>
      <c r="AG207" s="38"/>
      <c r="AH207" s="38"/>
      <c r="AI207" s="38"/>
      <c r="AJ207" s="38"/>
      <c r="AK207" s="40"/>
      <c r="AL207" s="40"/>
      <c r="AM207" s="40"/>
      <c r="AN207" s="40"/>
      <c r="AO207" s="40"/>
      <c r="AP207" s="40"/>
      <c r="AQ207" s="40"/>
      <c r="AR207" s="38"/>
      <c r="AS207" s="38"/>
      <c r="AT207" s="38"/>
      <c r="AU207" s="38"/>
      <c r="AV207" s="38"/>
      <c r="AW207" s="38"/>
      <c r="AX207" s="38"/>
      <c r="AY207" s="38"/>
      <c r="AZ207" s="38"/>
      <c r="BA207" s="38"/>
      <c r="BB207" s="38"/>
      <c r="BC207" s="38"/>
      <c r="BD207" s="38"/>
      <c r="BE207" s="38"/>
      <c r="BF207" s="38"/>
      <c r="BG207" s="38"/>
      <c r="BH207" s="38"/>
      <c r="BI207" s="38"/>
      <c r="BJ207" s="38"/>
      <c r="BK207" s="38"/>
    </row>
    <row r="208" spans="1:63" ht="15.75" customHeight="1" x14ac:dyDescent="0.25">
      <c r="A208" s="38"/>
      <c r="B208" s="38"/>
      <c r="C208" s="38"/>
      <c r="D208" s="38"/>
      <c r="E208" s="38"/>
      <c r="F208" s="38"/>
      <c r="G208" s="38"/>
      <c r="H208" s="38"/>
      <c r="I208" s="38"/>
      <c r="J208" s="38"/>
      <c r="K208" s="38"/>
      <c r="L208" s="38"/>
      <c r="M208" s="38"/>
      <c r="N208" s="38"/>
      <c r="O208" s="38"/>
      <c r="P208" s="40"/>
      <c r="Q208" s="40"/>
      <c r="R208" s="38"/>
      <c r="S208" s="38"/>
      <c r="T208" s="38"/>
      <c r="U208" s="38"/>
      <c r="V208" s="40"/>
      <c r="W208" s="40"/>
      <c r="X208" s="38"/>
      <c r="Y208" s="41"/>
      <c r="Z208" s="38"/>
      <c r="AA208" s="38"/>
      <c r="AB208" s="38"/>
      <c r="AC208" s="38"/>
      <c r="AD208" s="38"/>
      <c r="AE208" s="38"/>
      <c r="AF208" s="38"/>
      <c r="AG208" s="38"/>
      <c r="AH208" s="38"/>
      <c r="AI208" s="38"/>
      <c r="AJ208" s="38"/>
      <c r="AK208" s="40"/>
      <c r="AL208" s="40"/>
      <c r="AM208" s="40"/>
      <c r="AN208" s="40"/>
      <c r="AO208" s="40"/>
      <c r="AP208" s="40"/>
      <c r="AQ208" s="40"/>
      <c r="AR208" s="38"/>
      <c r="AS208" s="38"/>
      <c r="AT208" s="38"/>
      <c r="AU208" s="38"/>
      <c r="AV208" s="38"/>
      <c r="AW208" s="38"/>
      <c r="AX208" s="38"/>
      <c r="AY208" s="38"/>
      <c r="AZ208" s="38"/>
      <c r="BA208" s="38"/>
      <c r="BB208" s="38"/>
      <c r="BC208" s="38"/>
      <c r="BD208" s="38"/>
      <c r="BE208" s="38"/>
      <c r="BF208" s="38"/>
      <c r="BG208" s="38"/>
      <c r="BH208" s="38"/>
      <c r="BI208" s="38"/>
      <c r="BJ208" s="38"/>
      <c r="BK208" s="38"/>
    </row>
    <row r="209" spans="1:63" ht="15.75" customHeight="1" x14ac:dyDescent="0.25">
      <c r="A209" s="38"/>
      <c r="B209" s="38"/>
      <c r="C209" s="38"/>
      <c r="D209" s="38"/>
      <c r="E209" s="38"/>
      <c r="F209" s="38"/>
      <c r="G209" s="38"/>
      <c r="H209" s="38"/>
      <c r="I209" s="38"/>
      <c r="J209" s="38"/>
      <c r="K209" s="38"/>
      <c r="L209" s="38"/>
      <c r="M209" s="38"/>
      <c r="N209" s="38"/>
      <c r="O209" s="38"/>
      <c r="P209" s="40"/>
      <c r="Q209" s="40"/>
      <c r="R209" s="38"/>
      <c r="S209" s="38"/>
      <c r="T209" s="38"/>
      <c r="U209" s="38"/>
      <c r="V209" s="40"/>
      <c r="W209" s="40"/>
      <c r="X209" s="38"/>
      <c r="Y209" s="41"/>
      <c r="Z209" s="38"/>
      <c r="AA209" s="38"/>
      <c r="AB209" s="38"/>
      <c r="AC209" s="38"/>
      <c r="AD209" s="38"/>
      <c r="AE209" s="38"/>
      <c r="AF209" s="38"/>
      <c r="AG209" s="38"/>
      <c r="AH209" s="38"/>
      <c r="AI209" s="38"/>
      <c r="AJ209" s="38"/>
      <c r="AK209" s="40"/>
      <c r="AL209" s="40"/>
      <c r="AM209" s="40"/>
      <c r="AN209" s="40"/>
      <c r="AO209" s="40"/>
      <c r="AP209" s="40"/>
      <c r="AQ209" s="40"/>
      <c r="AR209" s="38"/>
      <c r="AS209" s="38"/>
      <c r="AT209" s="38"/>
      <c r="AU209" s="38"/>
      <c r="AV209" s="38"/>
      <c r="AW209" s="38"/>
      <c r="AX209" s="38"/>
      <c r="AY209" s="38"/>
      <c r="AZ209" s="38"/>
      <c r="BA209" s="38"/>
      <c r="BB209" s="38"/>
      <c r="BC209" s="38"/>
      <c r="BD209" s="38"/>
      <c r="BE209" s="38"/>
      <c r="BF209" s="38"/>
      <c r="BG209" s="38"/>
      <c r="BH209" s="38"/>
      <c r="BI209" s="38"/>
      <c r="BJ209" s="38"/>
      <c r="BK209" s="38"/>
    </row>
    <row r="210" spans="1:63" ht="15.75" customHeight="1" x14ac:dyDescent="0.25">
      <c r="A210" s="38"/>
      <c r="B210" s="38"/>
      <c r="C210" s="38"/>
      <c r="D210" s="38"/>
      <c r="E210" s="38"/>
      <c r="F210" s="38"/>
      <c r="G210" s="38"/>
      <c r="H210" s="38"/>
      <c r="I210" s="38"/>
      <c r="J210" s="38"/>
      <c r="K210" s="38"/>
      <c r="L210" s="38"/>
      <c r="M210" s="38"/>
      <c r="N210" s="38"/>
      <c r="O210" s="38"/>
      <c r="P210" s="40"/>
      <c r="Q210" s="40"/>
      <c r="R210" s="38"/>
      <c r="S210" s="38"/>
      <c r="T210" s="38"/>
      <c r="U210" s="38"/>
      <c r="V210" s="40"/>
      <c r="W210" s="40"/>
      <c r="X210" s="38"/>
      <c r="Y210" s="41"/>
      <c r="Z210" s="38"/>
      <c r="AA210" s="38"/>
      <c r="AB210" s="38"/>
      <c r="AC210" s="38"/>
      <c r="AD210" s="38"/>
      <c r="AE210" s="38"/>
      <c r="AF210" s="38"/>
      <c r="AG210" s="38"/>
      <c r="AH210" s="38"/>
      <c r="AI210" s="38"/>
      <c r="AJ210" s="38"/>
      <c r="AK210" s="40"/>
      <c r="AL210" s="40"/>
      <c r="AM210" s="40"/>
      <c r="AN210" s="40"/>
      <c r="AO210" s="40"/>
      <c r="AP210" s="40"/>
      <c r="AQ210" s="40"/>
      <c r="AR210" s="38"/>
      <c r="AS210" s="38"/>
      <c r="AT210" s="38"/>
      <c r="AU210" s="38"/>
      <c r="AV210" s="38"/>
      <c r="AW210" s="38"/>
      <c r="AX210" s="38"/>
      <c r="AY210" s="38"/>
      <c r="AZ210" s="38"/>
      <c r="BA210" s="38"/>
      <c r="BB210" s="38"/>
      <c r="BC210" s="38"/>
      <c r="BD210" s="38"/>
      <c r="BE210" s="38"/>
      <c r="BF210" s="38"/>
      <c r="BG210" s="38"/>
      <c r="BH210" s="38"/>
      <c r="BI210" s="38"/>
      <c r="BJ210" s="38"/>
      <c r="BK210" s="38"/>
    </row>
    <row r="211" spans="1:63" ht="15.75" customHeight="1" x14ac:dyDescent="0.25">
      <c r="A211" s="38"/>
      <c r="B211" s="38"/>
      <c r="C211" s="38"/>
      <c r="D211" s="38"/>
      <c r="E211" s="38"/>
      <c r="F211" s="38"/>
      <c r="G211" s="38"/>
      <c r="H211" s="38"/>
      <c r="I211" s="38"/>
      <c r="J211" s="38"/>
      <c r="K211" s="38"/>
      <c r="L211" s="38"/>
      <c r="M211" s="38"/>
      <c r="N211" s="38"/>
      <c r="O211" s="38"/>
      <c r="P211" s="40"/>
      <c r="Q211" s="40"/>
      <c r="R211" s="38"/>
      <c r="S211" s="38"/>
      <c r="T211" s="38"/>
      <c r="U211" s="38"/>
      <c r="V211" s="40"/>
      <c r="W211" s="40"/>
      <c r="X211" s="38"/>
      <c r="Y211" s="41"/>
      <c r="Z211" s="38"/>
      <c r="AA211" s="38"/>
      <c r="AB211" s="38"/>
      <c r="AC211" s="38"/>
      <c r="AD211" s="38"/>
      <c r="AE211" s="38"/>
      <c r="AF211" s="38"/>
      <c r="AG211" s="38"/>
      <c r="AH211" s="38"/>
      <c r="AI211" s="38"/>
      <c r="AJ211" s="38"/>
      <c r="AK211" s="40"/>
      <c r="AL211" s="40"/>
      <c r="AM211" s="40"/>
      <c r="AN211" s="40"/>
      <c r="AO211" s="40"/>
      <c r="AP211" s="40"/>
      <c r="AQ211" s="40"/>
      <c r="AR211" s="38"/>
      <c r="AS211" s="38"/>
      <c r="AT211" s="38"/>
      <c r="AU211" s="38"/>
      <c r="AV211" s="38"/>
      <c r="AW211" s="38"/>
      <c r="AX211" s="38"/>
      <c r="AY211" s="38"/>
      <c r="AZ211" s="38"/>
      <c r="BA211" s="38"/>
      <c r="BB211" s="38"/>
      <c r="BC211" s="38"/>
      <c r="BD211" s="38"/>
      <c r="BE211" s="38"/>
      <c r="BF211" s="38"/>
      <c r="BG211" s="38"/>
      <c r="BH211" s="38"/>
      <c r="BI211" s="38"/>
      <c r="BJ211" s="38"/>
      <c r="BK211" s="38"/>
    </row>
    <row r="212" spans="1:63" ht="15.75" customHeight="1" x14ac:dyDescent="0.25">
      <c r="A212" s="38"/>
      <c r="B212" s="38"/>
      <c r="C212" s="38"/>
      <c r="D212" s="38"/>
      <c r="E212" s="38"/>
      <c r="F212" s="38"/>
      <c r="G212" s="38"/>
      <c r="H212" s="38"/>
      <c r="I212" s="38"/>
      <c r="J212" s="38"/>
      <c r="K212" s="38"/>
      <c r="L212" s="38"/>
      <c r="M212" s="38"/>
      <c r="N212" s="38"/>
      <c r="O212" s="38"/>
      <c r="P212" s="40"/>
      <c r="Q212" s="40"/>
      <c r="R212" s="38"/>
      <c r="S212" s="38"/>
      <c r="T212" s="38"/>
      <c r="U212" s="38"/>
      <c r="V212" s="40"/>
      <c r="W212" s="40"/>
      <c r="X212" s="38"/>
      <c r="Y212" s="41"/>
      <c r="Z212" s="38"/>
      <c r="AA212" s="38"/>
      <c r="AB212" s="38"/>
      <c r="AC212" s="38"/>
      <c r="AD212" s="38"/>
      <c r="AE212" s="38"/>
      <c r="AF212" s="38"/>
      <c r="AG212" s="38"/>
      <c r="AH212" s="38"/>
      <c r="AI212" s="38"/>
      <c r="AJ212" s="38"/>
      <c r="AK212" s="40"/>
      <c r="AL212" s="40"/>
      <c r="AM212" s="40"/>
      <c r="AN212" s="40"/>
      <c r="AO212" s="40"/>
      <c r="AP212" s="40"/>
      <c r="AQ212" s="40"/>
      <c r="AR212" s="38"/>
      <c r="AS212" s="38"/>
      <c r="AT212" s="38"/>
      <c r="AU212" s="38"/>
      <c r="AV212" s="38"/>
      <c r="AW212" s="38"/>
      <c r="AX212" s="38"/>
      <c r="AY212" s="38"/>
      <c r="AZ212" s="38"/>
      <c r="BA212" s="38"/>
      <c r="BB212" s="38"/>
      <c r="BC212" s="38"/>
      <c r="BD212" s="38"/>
      <c r="BE212" s="38"/>
      <c r="BF212" s="38"/>
      <c r="BG212" s="38"/>
      <c r="BH212" s="38"/>
      <c r="BI212" s="38"/>
      <c r="BJ212" s="38"/>
      <c r="BK212" s="38"/>
    </row>
    <row r="213" spans="1:63" ht="15.75" customHeight="1" x14ac:dyDescent="0.25">
      <c r="A213" s="38"/>
      <c r="B213" s="38"/>
      <c r="C213" s="38"/>
      <c r="D213" s="38"/>
      <c r="E213" s="38"/>
      <c r="F213" s="38"/>
      <c r="G213" s="38"/>
      <c r="H213" s="38"/>
      <c r="I213" s="38"/>
      <c r="J213" s="38"/>
      <c r="K213" s="38"/>
      <c r="L213" s="38"/>
      <c r="M213" s="38"/>
      <c r="N213" s="38"/>
      <c r="O213" s="38"/>
      <c r="P213" s="40"/>
      <c r="Q213" s="40"/>
      <c r="R213" s="38"/>
      <c r="S213" s="38"/>
      <c r="T213" s="38"/>
      <c r="U213" s="38"/>
      <c r="V213" s="40"/>
      <c r="W213" s="40"/>
      <c r="X213" s="38"/>
      <c r="Y213" s="41"/>
      <c r="Z213" s="38"/>
      <c r="AA213" s="38"/>
      <c r="AB213" s="38"/>
      <c r="AC213" s="38"/>
      <c r="AD213" s="38"/>
      <c r="AE213" s="38"/>
      <c r="AF213" s="38"/>
      <c r="AG213" s="38"/>
      <c r="AH213" s="38"/>
      <c r="AI213" s="38"/>
      <c r="AJ213" s="38"/>
      <c r="AK213" s="40"/>
      <c r="AL213" s="40"/>
      <c r="AM213" s="40"/>
      <c r="AN213" s="40"/>
      <c r="AO213" s="40"/>
      <c r="AP213" s="40"/>
      <c r="AQ213" s="40"/>
      <c r="AR213" s="38"/>
      <c r="AS213" s="38"/>
      <c r="AT213" s="38"/>
      <c r="AU213" s="38"/>
      <c r="AV213" s="38"/>
      <c r="AW213" s="38"/>
      <c r="AX213" s="38"/>
      <c r="AY213" s="38"/>
      <c r="AZ213" s="38"/>
      <c r="BA213" s="38"/>
      <c r="BB213" s="38"/>
      <c r="BC213" s="38"/>
      <c r="BD213" s="38"/>
      <c r="BE213" s="38"/>
      <c r="BF213" s="38"/>
      <c r="BG213" s="38"/>
      <c r="BH213" s="38"/>
      <c r="BI213" s="38"/>
      <c r="BJ213" s="38"/>
      <c r="BK213" s="38"/>
    </row>
    <row r="214" spans="1:63" ht="15.75" customHeight="1" x14ac:dyDescent="0.25">
      <c r="A214" s="38"/>
      <c r="B214" s="38"/>
      <c r="C214" s="38"/>
      <c r="D214" s="38"/>
      <c r="E214" s="38"/>
      <c r="F214" s="38"/>
      <c r="G214" s="38"/>
      <c r="H214" s="38"/>
      <c r="I214" s="38"/>
      <c r="J214" s="38"/>
      <c r="K214" s="38"/>
      <c r="L214" s="38"/>
      <c r="M214" s="38"/>
      <c r="N214" s="38"/>
      <c r="O214" s="38"/>
      <c r="P214" s="40"/>
      <c r="Q214" s="40"/>
      <c r="R214" s="38"/>
      <c r="S214" s="38"/>
      <c r="T214" s="38"/>
      <c r="U214" s="38"/>
      <c r="V214" s="40"/>
      <c r="W214" s="40"/>
      <c r="X214" s="38"/>
      <c r="Y214" s="41"/>
      <c r="Z214" s="38"/>
      <c r="AA214" s="38"/>
      <c r="AB214" s="38"/>
      <c r="AC214" s="38"/>
      <c r="AD214" s="38"/>
      <c r="AE214" s="38"/>
      <c r="AF214" s="38"/>
      <c r="AG214" s="38"/>
      <c r="AH214" s="38"/>
      <c r="AI214" s="38"/>
      <c r="AJ214" s="38"/>
      <c r="AK214" s="40"/>
      <c r="AL214" s="40"/>
      <c r="AM214" s="40"/>
      <c r="AN214" s="40"/>
      <c r="AO214" s="40"/>
      <c r="AP214" s="40"/>
      <c r="AQ214" s="40"/>
      <c r="AR214" s="38"/>
      <c r="AS214" s="38"/>
      <c r="AT214" s="38"/>
      <c r="AU214" s="38"/>
      <c r="AV214" s="38"/>
      <c r="AW214" s="38"/>
      <c r="AX214" s="38"/>
      <c r="AY214" s="38"/>
      <c r="AZ214" s="38"/>
      <c r="BA214" s="38"/>
      <c r="BB214" s="38"/>
      <c r="BC214" s="38"/>
      <c r="BD214" s="38"/>
      <c r="BE214" s="38"/>
      <c r="BF214" s="38"/>
      <c r="BG214" s="38"/>
      <c r="BH214" s="38"/>
      <c r="BI214" s="38"/>
      <c r="BJ214" s="38"/>
      <c r="BK214" s="38"/>
    </row>
    <row r="215" spans="1:63" ht="15.75" customHeight="1" x14ac:dyDescent="0.25">
      <c r="A215" s="38"/>
      <c r="B215" s="38"/>
      <c r="C215" s="38"/>
      <c r="D215" s="38"/>
      <c r="E215" s="38"/>
      <c r="F215" s="38"/>
      <c r="G215" s="38"/>
      <c r="H215" s="38"/>
      <c r="I215" s="38"/>
      <c r="J215" s="38"/>
      <c r="K215" s="38"/>
      <c r="L215" s="38"/>
      <c r="M215" s="38"/>
      <c r="N215" s="38"/>
      <c r="O215" s="38"/>
      <c r="P215" s="40"/>
      <c r="Q215" s="40"/>
      <c r="R215" s="38"/>
      <c r="S215" s="38"/>
      <c r="T215" s="38"/>
      <c r="U215" s="38"/>
      <c r="V215" s="40"/>
      <c r="W215" s="40"/>
      <c r="X215" s="38"/>
      <c r="Y215" s="41"/>
      <c r="Z215" s="38"/>
      <c r="AA215" s="38"/>
      <c r="AB215" s="38"/>
      <c r="AC215" s="38"/>
      <c r="AD215" s="38"/>
      <c r="AE215" s="38"/>
      <c r="AF215" s="38"/>
      <c r="AG215" s="38"/>
      <c r="AH215" s="38"/>
      <c r="AI215" s="38"/>
      <c r="AJ215" s="38"/>
      <c r="AK215" s="40"/>
      <c r="AL215" s="40"/>
      <c r="AM215" s="40"/>
      <c r="AN215" s="40"/>
      <c r="AO215" s="40"/>
      <c r="AP215" s="40"/>
      <c r="AQ215" s="40"/>
      <c r="AR215" s="38"/>
      <c r="AS215" s="38"/>
      <c r="AT215" s="38"/>
      <c r="AU215" s="38"/>
      <c r="AV215" s="38"/>
      <c r="AW215" s="38"/>
      <c r="AX215" s="38"/>
      <c r="AY215" s="38"/>
      <c r="AZ215" s="38"/>
      <c r="BA215" s="38"/>
      <c r="BB215" s="38"/>
      <c r="BC215" s="38"/>
      <c r="BD215" s="38"/>
      <c r="BE215" s="38"/>
      <c r="BF215" s="38"/>
      <c r="BG215" s="38"/>
      <c r="BH215" s="38"/>
      <c r="BI215" s="38"/>
      <c r="BJ215" s="38"/>
      <c r="BK215" s="38"/>
    </row>
    <row r="216" spans="1:63" ht="15.75" customHeight="1" x14ac:dyDescent="0.25">
      <c r="A216" s="38"/>
      <c r="B216" s="38"/>
      <c r="C216" s="38"/>
      <c r="D216" s="38"/>
      <c r="E216" s="38"/>
      <c r="F216" s="38"/>
      <c r="G216" s="38"/>
      <c r="H216" s="38"/>
      <c r="I216" s="38"/>
      <c r="J216" s="38"/>
      <c r="K216" s="38"/>
      <c r="L216" s="38"/>
      <c r="M216" s="38"/>
      <c r="N216" s="38"/>
      <c r="O216" s="38"/>
      <c r="P216" s="40"/>
      <c r="Q216" s="40"/>
      <c r="R216" s="38"/>
      <c r="S216" s="38"/>
      <c r="T216" s="38"/>
      <c r="U216" s="38"/>
      <c r="V216" s="40"/>
      <c r="W216" s="40"/>
      <c r="X216" s="38"/>
      <c r="Y216" s="41"/>
      <c r="Z216" s="38"/>
      <c r="AA216" s="38"/>
      <c r="AB216" s="38"/>
      <c r="AC216" s="38"/>
      <c r="AD216" s="38"/>
      <c r="AE216" s="38"/>
      <c r="AF216" s="38"/>
      <c r="AG216" s="38"/>
      <c r="AH216" s="38"/>
      <c r="AI216" s="38"/>
      <c r="AJ216" s="38"/>
      <c r="AK216" s="40"/>
      <c r="AL216" s="40"/>
      <c r="AM216" s="40"/>
      <c r="AN216" s="40"/>
      <c r="AO216" s="40"/>
      <c r="AP216" s="40"/>
      <c r="AQ216" s="40"/>
      <c r="AR216" s="38"/>
      <c r="AS216" s="38"/>
      <c r="AT216" s="38"/>
      <c r="AU216" s="38"/>
      <c r="AV216" s="38"/>
      <c r="AW216" s="38"/>
      <c r="AX216" s="38"/>
      <c r="AY216" s="38"/>
      <c r="AZ216" s="38"/>
      <c r="BA216" s="38"/>
      <c r="BB216" s="38"/>
      <c r="BC216" s="38"/>
      <c r="BD216" s="38"/>
      <c r="BE216" s="38"/>
      <c r="BF216" s="38"/>
      <c r="BG216" s="38"/>
      <c r="BH216" s="38"/>
      <c r="BI216" s="38"/>
      <c r="BJ216" s="38"/>
      <c r="BK216" s="38"/>
    </row>
    <row r="217" spans="1:63" ht="15.75" customHeight="1" x14ac:dyDescent="0.25">
      <c r="A217" s="38"/>
      <c r="B217" s="38"/>
      <c r="C217" s="38"/>
      <c r="D217" s="38"/>
      <c r="E217" s="38"/>
      <c r="F217" s="38"/>
      <c r="G217" s="38"/>
      <c r="H217" s="38"/>
      <c r="I217" s="38"/>
      <c r="J217" s="38"/>
      <c r="K217" s="38"/>
      <c r="L217" s="38"/>
      <c r="M217" s="38"/>
      <c r="N217" s="38"/>
      <c r="O217" s="38"/>
      <c r="P217" s="40"/>
      <c r="Q217" s="40"/>
      <c r="R217" s="38"/>
      <c r="S217" s="38"/>
      <c r="T217" s="38"/>
      <c r="U217" s="38"/>
      <c r="V217" s="40"/>
      <c r="W217" s="40"/>
      <c r="X217" s="38"/>
      <c r="Y217" s="41"/>
      <c r="Z217" s="38"/>
      <c r="AA217" s="38"/>
      <c r="AB217" s="38"/>
      <c r="AC217" s="38"/>
      <c r="AD217" s="38"/>
      <c r="AE217" s="38"/>
      <c r="AF217" s="38"/>
      <c r="AG217" s="38"/>
      <c r="AH217" s="38"/>
      <c r="AI217" s="38"/>
      <c r="AJ217" s="38"/>
      <c r="AK217" s="40"/>
      <c r="AL217" s="40"/>
      <c r="AM217" s="40"/>
      <c r="AN217" s="40"/>
      <c r="AO217" s="40"/>
      <c r="AP217" s="40"/>
      <c r="AQ217" s="40"/>
      <c r="AR217" s="38"/>
      <c r="AS217" s="38"/>
      <c r="AT217" s="38"/>
      <c r="AU217" s="38"/>
      <c r="AV217" s="38"/>
      <c r="AW217" s="38"/>
      <c r="AX217" s="38"/>
      <c r="AY217" s="38"/>
      <c r="AZ217" s="38"/>
      <c r="BA217" s="38"/>
      <c r="BB217" s="38"/>
      <c r="BC217" s="38"/>
      <c r="BD217" s="38"/>
      <c r="BE217" s="38"/>
      <c r="BF217" s="38"/>
      <c r="BG217" s="38"/>
      <c r="BH217" s="38"/>
      <c r="BI217" s="38"/>
      <c r="BJ217" s="38"/>
      <c r="BK217" s="38"/>
    </row>
    <row r="218" spans="1:63" ht="15.75" customHeight="1" x14ac:dyDescent="0.25">
      <c r="A218" s="38"/>
      <c r="B218" s="38"/>
      <c r="C218" s="38"/>
      <c r="D218" s="38"/>
      <c r="E218" s="38"/>
      <c r="F218" s="38"/>
      <c r="G218" s="38"/>
      <c r="H218" s="38"/>
      <c r="I218" s="38"/>
      <c r="J218" s="38"/>
      <c r="K218" s="38"/>
      <c r="L218" s="38"/>
      <c r="M218" s="38"/>
      <c r="N218" s="38"/>
      <c r="O218" s="38"/>
      <c r="P218" s="40"/>
      <c r="Q218" s="40"/>
      <c r="R218" s="38"/>
      <c r="S218" s="38"/>
      <c r="T218" s="38"/>
      <c r="U218" s="38"/>
      <c r="V218" s="40"/>
      <c r="W218" s="40"/>
      <c r="X218" s="38"/>
      <c r="Y218" s="41"/>
      <c r="Z218" s="38"/>
      <c r="AA218" s="38"/>
      <c r="AB218" s="38"/>
      <c r="AC218" s="38"/>
      <c r="AD218" s="38"/>
      <c r="AE218" s="38"/>
      <c r="AF218" s="38"/>
      <c r="AG218" s="38"/>
      <c r="AH218" s="38"/>
      <c r="AI218" s="38"/>
      <c r="AJ218" s="38"/>
      <c r="AK218" s="40"/>
      <c r="AL218" s="40"/>
      <c r="AM218" s="40"/>
      <c r="AN218" s="40"/>
      <c r="AO218" s="40"/>
      <c r="AP218" s="40"/>
      <c r="AQ218" s="40"/>
      <c r="AR218" s="38"/>
      <c r="AS218" s="38"/>
      <c r="AT218" s="38"/>
      <c r="AU218" s="38"/>
      <c r="AV218" s="38"/>
      <c r="AW218" s="38"/>
      <c r="AX218" s="38"/>
      <c r="AY218" s="38"/>
      <c r="AZ218" s="38"/>
      <c r="BA218" s="38"/>
      <c r="BB218" s="38"/>
      <c r="BC218" s="38"/>
      <c r="BD218" s="38"/>
      <c r="BE218" s="38"/>
      <c r="BF218" s="38"/>
      <c r="BG218" s="38"/>
      <c r="BH218" s="38"/>
      <c r="BI218" s="38"/>
      <c r="BJ218" s="38"/>
      <c r="BK218" s="38"/>
    </row>
    <row r="219" spans="1:63" ht="15.75" customHeight="1" x14ac:dyDescent="0.25">
      <c r="A219" s="38"/>
      <c r="B219" s="38"/>
      <c r="C219" s="38"/>
      <c r="D219" s="38"/>
      <c r="E219" s="38"/>
      <c r="F219" s="38"/>
      <c r="G219" s="38"/>
      <c r="H219" s="38"/>
      <c r="I219" s="38"/>
      <c r="J219" s="38"/>
      <c r="K219" s="38"/>
      <c r="L219" s="38"/>
      <c r="M219" s="38"/>
      <c r="N219" s="38"/>
      <c r="O219" s="38"/>
      <c r="P219" s="40"/>
      <c r="Q219" s="40"/>
      <c r="R219" s="38"/>
      <c r="S219" s="38"/>
      <c r="T219" s="38"/>
      <c r="U219" s="38"/>
      <c r="V219" s="40"/>
      <c r="W219" s="40"/>
      <c r="X219" s="38"/>
      <c r="Y219" s="41"/>
      <c r="Z219" s="38"/>
      <c r="AA219" s="38"/>
      <c r="AB219" s="38"/>
      <c r="AC219" s="38"/>
      <c r="AD219" s="38"/>
      <c r="AE219" s="38"/>
      <c r="AF219" s="38"/>
      <c r="AG219" s="38"/>
      <c r="AH219" s="38"/>
      <c r="AI219" s="38"/>
      <c r="AJ219" s="38"/>
      <c r="AK219" s="40"/>
      <c r="AL219" s="40"/>
      <c r="AM219" s="40"/>
      <c r="AN219" s="40"/>
      <c r="AO219" s="40"/>
      <c r="AP219" s="40"/>
      <c r="AQ219" s="40"/>
      <c r="AR219" s="38"/>
      <c r="AS219" s="38"/>
      <c r="AT219" s="38"/>
      <c r="AU219" s="38"/>
      <c r="AV219" s="38"/>
      <c r="AW219" s="38"/>
      <c r="AX219" s="38"/>
      <c r="AY219" s="38"/>
      <c r="AZ219" s="38"/>
      <c r="BA219" s="38"/>
      <c r="BB219" s="38"/>
      <c r="BC219" s="38"/>
      <c r="BD219" s="38"/>
      <c r="BE219" s="38"/>
      <c r="BF219" s="38"/>
      <c r="BG219" s="38"/>
      <c r="BH219" s="38"/>
      <c r="BI219" s="38"/>
      <c r="BJ219" s="38"/>
      <c r="BK219" s="38"/>
    </row>
    <row r="220" spans="1:63" ht="15.75" customHeight="1" x14ac:dyDescent="0.25">
      <c r="A220" s="38"/>
      <c r="B220" s="38"/>
      <c r="C220" s="38"/>
      <c r="D220" s="38"/>
      <c r="E220" s="38"/>
      <c r="F220" s="38"/>
      <c r="G220" s="38"/>
      <c r="H220" s="38"/>
      <c r="I220" s="38"/>
      <c r="J220" s="38"/>
      <c r="K220" s="38"/>
      <c r="L220" s="38"/>
      <c r="M220" s="38"/>
      <c r="N220" s="38"/>
      <c r="O220" s="38"/>
      <c r="P220" s="40"/>
      <c r="Q220" s="40"/>
      <c r="R220" s="38"/>
      <c r="S220" s="38"/>
      <c r="T220" s="38"/>
      <c r="U220" s="38"/>
      <c r="V220" s="40"/>
      <c r="W220" s="40"/>
      <c r="X220" s="38"/>
      <c r="Y220" s="41"/>
      <c r="Z220" s="38"/>
      <c r="AA220" s="38"/>
      <c r="AB220" s="38"/>
      <c r="AC220" s="38"/>
      <c r="AD220" s="38"/>
      <c r="AE220" s="38"/>
      <c r="AF220" s="38"/>
      <c r="AG220" s="38"/>
      <c r="AH220" s="38"/>
      <c r="AI220" s="38"/>
      <c r="AJ220" s="38"/>
      <c r="AK220" s="40"/>
      <c r="AL220" s="40"/>
      <c r="AM220" s="40"/>
      <c r="AN220" s="40"/>
      <c r="AO220" s="40"/>
      <c r="AP220" s="40"/>
      <c r="AQ220" s="40"/>
      <c r="AR220" s="38"/>
      <c r="AS220" s="38"/>
      <c r="AT220" s="38"/>
      <c r="AU220" s="38"/>
      <c r="AV220" s="38"/>
      <c r="AW220" s="38"/>
      <c r="AX220" s="38"/>
      <c r="AY220" s="38"/>
      <c r="AZ220" s="38"/>
      <c r="BA220" s="38"/>
      <c r="BB220" s="38"/>
      <c r="BC220" s="38"/>
      <c r="BD220" s="38"/>
      <c r="BE220" s="38"/>
      <c r="BF220" s="38"/>
      <c r="BG220" s="38"/>
      <c r="BH220" s="38"/>
      <c r="BI220" s="38"/>
      <c r="BJ220" s="38"/>
      <c r="BK220" s="38"/>
    </row>
    <row r="221" spans="1:63" ht="15.75" customHeight="1" x14ac:dyDescent="0.25">
      <c r="A221" s="38"/>
      <c r="B221" s="38"/>
      <c r="C221" s="38"/>
      <c r="D221" s="38"/>
      <c r="E221" s="38"/>
      <c r="F221" s="38"/>
      <c r="G221" s="38"/>
      <c r="H221" s="38"/>
      <c r="I221" s="38"/>
      <c r="J221" s="38"/>
      <c r="K221" s="38"/>
      <c r="L221" s="38"/>
      <c r="M221" s="38"/>
      <c r="N221" s="38"/>
      <c r="O221" s="38"/>
      <c r="P221" s="40"/>
      <c r="Q221" s="40"/>
      <c r="R221" s="38"/>
      <c r="S221" s="38"/>
      <c r="T221" s="38"/>
      <c r="U221" s="38"/>
      <c r="V221" s="40"/>
      <c r="W221" s="40"/>
      <c r="X221" s="38"/>
      <c r="Y221" s="41"/>
      <c r="Z221" s="38"/>
      <c r="AA221" s="38"/>
      <c r="AB221" s="38"/>
      <c r="AC221" s="38"/>
      <c r="AD221" s="38"/>
      <c r="AE221" s="38"/>
      <c r="AF221" s="38"/>
      <c r="AG221" s="38"/>
      <c r="AH221" s="38"/>
      <c r="AI221" s="38"/>
      <c r="AJ221" s="38"/>
      <c r="AK221" s="40"/>
      <c r="AL221" s="40"/>
      <c r="AM221" s="40"/>
      <c r="AN221" s="40"/>
      <c r="AO221" s="40"/>
      <c r="AP221" s="40"/>
      <c r="AQ221" s="40"/>
      <c r="AR221" s="38"/>
      <c r="AS221" s="38"/>
      <c r="AT221" s="38"/>
      <c r="AU221" s="38"/>
      <c r="AV221" s="38"/>
      <c r="AW221" s="38"/>
      <c r="AX221" s="38"/>
      <c r="AY221" s="38"/>
      <c r="AZ221" s="38"/>
      <c r="BA221" s="38"/>
      <c r="BB221" s="38"/>
      <c r="BC221" s="38"/>
      <c r="BD221" s="38"/>
      <c r="BE221" s="38"/>
      <c r="BF221" s="38"/>
      <c r="BG221" s="38"/>
      <c r="BH221" s="38"/>
      <c r="BI221" s="38"/>
      <c r="BJ221" s="38"/>
      <c r="BK221" s="38"/>
    </row>
    <row r="222" spans="1:63" ht="15.75" customHeight="1" x14ac:dyDescent="0.25">
      <c r="A222" s="38"/>
      <c r="B222" s="38"/>
      <c r="C222" s="38"/>
      <c r="D222" s="38"/>
      <c r="E222" s="38"/>
      <c r="F222" s="38"/>
      <c r="G222" s="38"/>
      <c r="H222" s="38"/>
      <c r="I222" s="38"/>
      <c r="J222" s="38"/>
      <c r="K222" s="38"/>
      <c r="L222" s="38"/>
      <c r="M222" s="38"/>
      <c r="N222" s="38"/>
      <c r="O222" s="38"/>
      <c r="P222" s="40"/>
      <c r="Q222" s="40"/>
      <c r="R222" s="38"/>
      <c r="S222" s="38"/>
      <c r="T222" s="38"/>
      <c r="U222" s="38"/>
      <c r="V222" s="40"/>
      <c r="W222" s="40"/>
      <c r="X222" s="38"/>
      <c r="Y222" s="41"/>
      <c r="Z222" s="38"/>
      <c r="AA222" s="38"/>
      <c r="AB222" s="38"/>
      <c r="AC222" s="38"/>
      <c r="AD222" s="38"/>
      <c r="AE222" s="38"/>
      <c r="AF222" s="38"/>
      <c r="AG222" s="38"/>
      <c r="AH222" s="38"/>
      <c r="AI222" s="38"/>
      <c r="AJ222" s="38"/>
      <c r="AK222" s="40"/>
      <c r="AL222" s="40"/>
      <c r="AM222" s="40"/>
      <c r="AN222" s="40"/>
      <c r="AO222" s="40"/>
      <c r="AP222" s="40"/>
      <c r="AQ222" s="40"/>
      <c r="AR222" s="38"/>
      <c r="AS222" s="38"/>
      <c r="AT222" s="38"/>
      <c r="AU222" s="38"/>
      <c r="AV222" s="38"/>
      <c r="AW222" s="38"/>
      <c r="AX222" s="38"/>
      <c r="AY222" s="38"/>
      <c r="AZ222" s="38"/>
      <c r="BA222" s="38"/>
      <c r="BB222" s="38"/>
      <c r="BC222" s="38"/>
      <c r="BD222" s="38"/>
      <c r="BE222" s="38"/>
      <c r="BF222" s="38"/>
      <c r="BG222" s="38"/>
      <c r="BH222" s="38"/>
      <c r="BI222" s="38"/>
      <c r="BJ222" s="38"/>
      <c r="BK222" s="38"/>
    </row>
    <row r="223" spans="1:63" ht="15.75" customHeight="1" x14ac:dyDescent="0.25">
      <c r="A223" s="38"/>
      <c r="B223" s="38"/>
      <c r="C223" s="38"/>
      <c r="D223" s="38"/>
      <c r="E223" s="38"/>
      <c r="F223" s="38"/>
      <c r="G223" s="38"/>
      <c r="H223" s="38"/>
      <c r="I223" s="38"/>
      <c r="J223" s="38"/>
      <c r="K223" s="38"/>
      <c r="L223" s="38"/>
      <c r="M223" s="38"/>
      <c r="N223" s="38"/>
      <c r="O223" s="38"/>
      <c r="P223" s="40"/>
      <c r="Q223" s="40"/>
      <c r="R223" s="38"/>
      <c r="S223" s="38"/>
      <c r="T223" s="38"/>
      <c r="U223" s="38"/>
      <c r="V223" s="40"/>
      <c r="W223" s="40"/>
      <c r="X223" s="38"/>
      <c r="Y223" s="41"/>
      <c r="Z223" s="38"/>
      <c r="AA223" s="38"/>
      <c r="AB223" s="38"/>
      <c r="AC223" s="38"/>
      <c r="AD223" s="38"/>
      <c r="AE223" s="38"/>
      <c r="AF223" s="38"/>
      <c r="AG223" s="38"/>
      <c r="AH223" s="38"/>
      <c r="AI223" s="38"/>
      <c r="AJ223" s="38"/>
      <c r="AK223" s="40"/>
      <c r="AL223" s="40"/>
      <c r="AM223" s="40"/>
      <c r="AN223" s="40"/>
      <c r="AO223" s="40"/>
      <c r="AP223" s="40"/>
      <c r="AQ223" s="40"/>
      <c r="AR223" s="38"/>
      <c r="AS223" s="38"/>
      <c r="AT223" s="38"/>
      <c r="AU223" s="38"/>
      <c r="AV223" s="38"/>
      <c r="AW223" s="38"/>
      <c r="AX223" s="38"/>
      <c r="AY223" s="38"/>
      <c r="AZ223" s="38"/>
      <c r="BA223" s="38"/>
      <c r="BB223" s="38"/>
      <c r="BC223" s="38"/>
      <c r="BD223" s="38"/>
      <c r="BE223" s="38"/>
      <c r="BF223" s="38"/>
      <c r="BG223" s="38"/>
      <c r="BH223" s="38"/>
      <c r="BI223" s="38"/>
      <c r="BJ223" s="38"/>
      <c r="BK223" s="38"/>
    </row>
    <row r="224" spans="1:63" ht="15.75" customHeight="1" x14ac:dyDescent="0.25">
      <c r="A224" s="38"/>
      <c r="B224" s="38"/>
      <c r="C224" s="38"/>
      <c r="D224" s="38"/>
      <c r="E224" s="38"/>
      <c r="F224" s="38"/>
      <c r="G224" s="38"/>
      <c r="H224" s="38"/>
      <c r="I224" s="38"/>
      <c r="J224" s="38"/>
      <c r="K224" s="38"/>
      <c r="L224" s="38"/>
      <c r="M224" s="38"/>
      <c r="N224" s="38"/>
      <c r="O224" s="38"/>
      <c r="P224" s="40"/>
      <c r="Q224" s="40"/>
      <c r="R224" s="38"/>
      <c r="S224" s="38"/>
      <c r="T224" s="38"/>
      <c r="U224" s="38"/>
      <c r="V224" s="40"/>
      <c r="W224" s="40"/>
      <c r="X224" s="38"/>
      <c r="Y224" s="41"/>
      <c r="Z224" s="38"/>
      <c r="AA224" s="38"/>
      <c r="AB224" s="38"/>
      <c r="AC224" s="38"/>
      <c r="AD224" s="38"/>
      <c r="AE224" s="38"/>
      <c r="AF224" s="38"/>
      <c r="AG224" s="38"/>
      <c r="AH224" s="38"/>
      <c r="AI224" s="38"/>
      <c r="AJ224" s="38"/>
      <c r="AK224" s="40"/>
      <c r="AL224" s="40"/>
      <c r="AM224" s="40"/>
      <c r="AN224" s="40"/>
      <c r="AO224" s="40"/>
      <c r="AP224" s="40"/>
      <c r="AQ224" s="40"/>
      <c r="AR224" s="38"/>
      <c r="AS224" s="38"/>
      <c r="AT224" s="38"/>
      <c r="AU224" s="38"/>
      <c r="AV224" s="38"/>
      <c r="AW224" s="38"/>
      <c r="AX224" s="38"/>
      <c r="AY224" s="38"/>
      <c r="AZ224" s="38"/>
      <c r="BA224" s="38"/>
      <c r="BB224" s="38"/>
      <c r="BC224" s="38"/>
      <c r="BD224" s="38"/>
      <c r="BE224" s="38"/>
      <c r="BF224" s="38"/>
      <c r="BG224" s="38"/>
      <c r="BH224" s="38"/>
      <c r="BI224" s="38"/>
      <c r="BJ224" s="38"/>
      <c r="BK224" s="38"/>
    </row>
    <row r="225" spans="1:63" ht="15.75" customHeight="1" x14ac:dyDescent="0.25">
      <c r="A225" s="38"/>
      <c r="B225" s="38"/>
      <c r="C225" s="38"/>
      <c r="D225" s="38"/>
      <c r="E225" s="38"/>
      <c r="F225" s="38"/>
      <c r="G225" s="38"/>
      <c r="H225" s="38"/>
      <c r="I225" s="38"/>
      <c r="J225" s="38"/>
      <c r="K225" s="38"/>
      <c r="L225" s="38"/>
      <c r="M225" s="38"/>
      <c r="N225" s="38"/>
      <c r="O225" s="38"/>
      <c r="P225" s="40"/>
      <c r="Q225" s="40"/>
      <c r="R225" s="38"/>
      <c r="S225" s="38"/>
      <c r="T225" s="38"/>
      <c r="U225" s="38"/>
      <c r="V225" s="40"/>
      <c r="W225" s="40"/>
      <c r="X225" s="38"/>
      <c r="Y225" s="41"/>
      <c r="Z225" s="38"/>
      <c r="AA225" s="38"/>
      <c r="AB225" s="38"/>
      <c r="AC225" s="38"/>
      <c r="AD225" s="38"/>
      <c r="AE225" s="38"/>
      <c r="AF225" s="38"/>
      <c r="AG225" s="38"/>
      <c r="AH225" s="38"/>
      <c r="AI225" s="38"/>
      <c r="AJ225" s="38"/>
      <c r="AK225" s="40"/>
      <c r="AL225" s="40"/>
      <c r="AM225" s="40"/>
      <c r="AN225" s="40"/>
      <c r="AO225" s="40"/>
      <c r="AP225" s="40"/>
      <c r="AQ225" s="40"/>
      <c r="AR225" s="38"/>
      <c r="AS225" s="38"/>
      <c r="AT225" s="38"/>
      <c r="AU225" s="38"/>
      <c r="AV225" s="38"/>
      <c r="AW225" s="38"/>
      <c r="AX225" s="38"/>
      <c r="AY225" s="38"/>
      <c r="AZ225" s="38"/>
      <c r="BA225" s="38"/>
      <c r="BB225" s="38"/>
      <c r="BC225" s="38"/>
      <c r="BD225" s="38"/>
      <c r="BE225" s="38"/>
      <c r="BF225" s="38"/>
      <c r="BG225" s="38"/>
      <c r="BH225" s="38"/>
      <c r="BI225" s="38"/>
      <c r="BJ225" s="38"/>
      <c r="BK225" s="38"/>
    </row>
    <row r="226" spans="1:63" ht="15.75" customHeight="1" x14ac:dyDescent="0.25">
      <c r="A226" s="38"/>
      <c r="B226" s="38"/>
      <c r="C226" s="38"/>
      <c r="D226" s="38"/>
      <c r="E226" s="38"/>
      <c r="F226" s="38"/>
      <c r="G226" s="38"/>
      <c r="H226" s="38"/>
      <c r="I226" s="38"/>
      <c r="J226" s="38"/>
      <c r="K226" s="38"/>
      <c r="L226" s="38"/>
      <c r="M226" s="38"/>
      <c r="N226" s="38"/>
      <c r="O226" s="38"/>
      <c r="P226" s="40"/>
      <c r="Q226" s="40"/>
      <c r="R226" s="38"/>
      <c r="S226" s="38"/>
      <c r="T226" s="38"/>
      <c r="U226" s="38"/>
      <c r="V226" s="40"/>
      <c r="W226" s="40"/>
      <c r="X226" s="38"/>
      <c r="Y226" s="41"/>
      <c r="Z226" s="38"/>
      <c r="AA226" s="38"/>
      <c r="AB226" s="38"/>
      <c r="AC226" s="38"/>
      <c r="AD226" s="38"/>
      <c r="AE226" s="38"/>
      <c r="AF226" s="38"/>
      <c r="AG226" s="38"/>
      <c r="AH226" s="38"/>
      <c r="AI226" s="38"/>
      <c r="AJ226" s="38"/>
      <c r="AK226" s="40"/>
      <c r="AL226" s="40"/>
      <c r="AM226" s="40"/>
      <c r="AN226" s="40"/>
      <c r="AO226" s="40"/>
      <c r="AP226" s="40"/>
      <c r="AQ226" s="40"/>
      <c r="AR226" s="38"/>
      <c r="AS226" s="38"/>
      <c r="AT226" s="38"/>
      <c r="AU226" s="38"/>
      <c r="AV226" s="38"/>
      <c r="AW226" s="38"/>
      <c r="AX226" s="38"/>
      <c r="AY226" s="38"/>
      <c r="AZ226" s="38"/>
      <c r="BA226" s="38"/>
      <c r="BB226" s="38"/>
      <c r="BC226" s="38"/>
      <c r="BD226" s="38"/>
      <c r="BE226" s="38"/>
      <c r="BF226" s="38"/>
      <c r="BG226" s="38"/>
      <c r="BH226" s="38"/>
      <c r="BI226" s="38"/>
      <c r="BJ226" s="38"/>
      <c r="BK226" s="38"/>
    </row>
    <row r="227" spans="1:63" ht="15.75" customHeight="1" x14ac:dyDescent="0.25">
      <c r="A227" s="38"/>
      <c r="B227" s="38"/>
      <c r="C227" s="38"/>
      <c r="D227" s="38"/>
      <c r="E227" s="38"/>
      <c r="F227" s="38"/>
      <c r="G227" s="38"/>
      <c r="H227" s="38"/>
      <c r="I227" s="38"/>
      <c r="J227" s="38"/>
      <c r="K227" s="38"/>
      <c r="L227" s="38"/>
      <c r="M227" s="38"/>
      <c r="N227" s="38"/>
      <c r="O227" s="38"/>
      <c r="P227" s="40"/>
      <c r="Q227" s="40"/>
      <c r="R227" s="38"/>
      <c r="S227" s="38"/>
      <c r="T227" s="38"/>
      <c r="U227" s="38"/>
      <c r="V227" s="40"/>
      <c r="W227" s="40"/>
      <c r="X227" s="38"/>
      <c r="Y227" s="41"/>
      <c r="Z227" s="38"/>
      <c r="AA227" s="38"/>
      <c r="AB227" s="38"/>
      <c r="AC227" s="38"/>
      <c r="AD227" s="38"/>
      <c r="AE227" s="38"/>
      <c r="AF227" s="38"/>
      <c r="AG227" s="38"/>
      <c r="AH227" s="38"/>
      <c r="AI227" s="38"/>
      <c r="AJ227" s="38"/>
      <c r="AK227" s="40"/>
      <c r="AL227" s="40"/>
      <c r="AM227" s="40"/>
      <c r="AN227" s="40"/>
      <c r="AO227" s="40"/>
      <c r="AP227" s="40"/>
      <c r="AQ227" s="40"/>
      <c r="AR227" s="38"/>
      <c r="AS227" s="38"/>
      <c r="AT227" s="38"/>
      <c r="AU227" s="38"/>
      <c r="AV227" s="38"/>
      <c r="AW227" s="38"/>
      <c r="AX227" s="38"/>
      <c r="AY227" s="38"/>
      <c r="AZ227" s="38"/>
      <c r="BA227" s="38"/>
      <c r="BB227" s="38"/>
      <c r="BC227" s="38"/>
      <c r="BD227" s="38"/>
      <c r="BE227" s="38"/>
      <c r="BF227" s="38"/>
      <c r="BG227" s="38"/>
      <c r="BH227" s="38"/>
      <c r="BI227" s="38"/>
      <c r="BJ227" s="38"/>
      <c r="BK227" s="38"/>
    </row>
    <row r="228" spans="1:63" ht="15.75" customHeight="1" x14ac:dyDescent="0.25">
      <c r="A228" s="38"/>
      <c r="B228" s="38"/>
      <c r="C228" s="38"/>
      <c r="D228" s="38"/>
      <c r="E228" s="38"/>
      <c r="F228" s="38"/>
      <c r="G228" s="38"/>
      <c r="H228" s="38"/>
      <c r="I228" s="38"/>
      <c r="J228" s="38"/>
      <c r="K228" s="38"/>
      <c r="L228" s="38"/>
      <c r="M228" s="38"/>
      <c r="N228" s="38"/>
      <c r="O228" s="38"/>
      <c r="P228" s="40"/>
      <c r="Q228" s="40"/>
      <c r="R228" s="38"/>
      <c r="S228" s="38"/>
      <c r="T228" s="38"/>
      <c r="U228" s="38"/>
      <c r="V228" s="40"/>
      <c r="W228" s="40"/>
      <c r="X228" s="38"/>
      <c r="Y228" s="41"/>
      <c r="Z228" s="38"/>
      <c r="AA228" s="38"/>
      <c r="AB228" s="38"/>
      <c r="AC228" s="38"/>
      <c r="AD228" s="38"/>
      <c r="AE228" s="38"/>
      <c r="AF228" s="38"/>
      <c r="AG228" s="38"/>
      <c r="AH228" s="38"/>
      <c r="AI228" s="38"/>
      <c r="AJ228" s="38"/>
      <c r="AK228" s="40"/>
      <c r="AL228" s="40"/>
      <c r="AM228" s="40"/>
      <c r="AN228" s="40"/>
      <c r="AO228" s="40"/>
      <c r="AP228" s="40"/>
      <c r="AQ228" s="40"/>
      <c r="AR228" s="38"/>
      <c r="AS228" s="38"/>
      <c r="AT228" s="38"/>
      <c r="AU228" s="38"/>
      <c r="AV228" s="38"/>
      <c r="AW228" s="38"/>
      <c r="AX228" s="38"/>
      <c r="AY228" s="38"/>
      <c r="AZ228" s="38"/>
      <c r="BA228" s="38"/>
      <c r="BB228" s="38"/>
      <c r="BC228" s="38"/>
      <c r="BD228" s="38"/>
      <c r="BE228" s="38"/>
      <c r="BF228" s="38"/>
      <c r="BG228" s="38"/>
      <c r="BH228" s="38"/>
      <c r="BI228" s="38"/>
      <c r="BJ228" s="38"/>
      <c r="BK228" s="38"/>
    </row>
    <row r="229" spans="1:63" ht="15.75" customHeight="1" x14ac:dyDescent="0.25">
      <c r="A229" s="38"/>
      <c r="B229" s="38"/>
      <c r="C229" s="38"/>
      <c r="D229" s="38"/>
      <c r="E229" s="38"/>
      <c r="F229" s="38"/>
      <c r="G229" s="38"/>
      <c r="H229" s="38"/>
      <c r="I229" s="38"/>
      <c r="J229" s="38"/>
      <c r="K229" s="38"/>
      <c r="L229" s="38"/>
      <c r="M229" s="38"/>
      <c r="N229" s="38"/>
      <c r="O229" s="38"/>
      <c r="P229" s="40"/>
      <c r="Q229" s="40"/>
      <c r="R229" s="38"/>
      <c r="S229" s="38"/>
      <c r="T229" s="38"/>
      <c r="U229" s="38"/>
      <c r="V229" s="40"/>
      <c r="W229" s="40"/>
      <c r="X229" s="38"/>
      <c r="Y229" s="41"/>
      <c r="Z229" s="38"/>
      <c r="AA229" s="38"/>
      <c r="AB229" s="38"/>
      <c r="AC229" s="38"/>
      <c r="AD229" s="38"/>
      <c r="AE229" s="38"/>
      <c r="AF229" s="38"/>
      <c r="AG229" s="38"/>
      <c r="AH229" s="38"/>
      <c r="AI229" s="38"/>
      <c r="AJ229" s="38"/>
      <c r="AK229" s="40"/>
      <c r="AL229" s="40"/>
      <c r="AM229" s="40"/>
      <c r="AN229" s="40"/>
      <c r="AO229" s="40"/>
      <c r="AP229" s="40"/>
      <c r="AQ229" s="40"/>
      <c r="AR229" s="38"/>
      <c r="AS229" s="38"/>
      <c r="AT229" s="38"/>
      <c r="AU229" s="38"/>
      <c r="AV229" s="38"/>
      <c r="AW229" s="38"/>
      <c r="AX229" s="38"/>
      <c r="AY229" s="38"/>
      <c r="AZ229" s="38"/>
      <c r="BA229" s="38"/>
      <c r="BB229" s="38"/>
      <c r="BC229" s="38"/>
      <c r="BD229" s="38"/>
      <c r="BE229" s="38"/>
      <c r="BF229" s="38"/>
      <c r="BG229" s="38"/>
      <c r="BH229" s="38"/>
      <c r="BI229" s="38"/>
      <c r="BJ229" s="38"/>
      <c r="BK229" s="38"/>
    </row>
    <row r="230" spans="1:63" ht="15.75" customHeight="1" x14ac:dyDescent="0.25">
      <c r="A230" s="38"/>
      <c r="B230" s="38"/>
      <c r="C230" s="38"/>
      <c r="D230" s="38"/>
      <c r="E230" s="38"/>
      <c r="F230" s="38"/>
      <c r="G230" s="38"/>
      <c r="H230" s="38"/>
      <c r="I230" s="38"/>
      <c r="J230" s="38"/>
      <c r="K230" s="38"/>
      <c r="L230" s="38"/>
      <c r="M230" s="38"/>
      <c r="N230" s="38"/>
      <c r="O230" s="38"/>
      <c r="P230" s="40"/>
      <c r="Q230" s="40"/>
      <c r="R230" s="38"/>
      <c r="S230" s="38"/>
      <c r="T230" s="38"/>
      <c r="U230" s="38"/>
      <c r="V230" s="40"/>
      <c r="W230" s="40"/>
      <c r="X230" s="38"/>
      <c r="Y230" s="41"/>
      <c r="Z230" s="38"/>
      <c r="AA230" s="38"/>
      <c r="AB230" s="38"/>
      <c r="AC230" s="38"/>
      <c r="AD230" s="38"/>
      <c r="AE230" s="38"/>
      <c r="AF230" s="38"/>
      <c r="AG230" s="38"/>
      <c r="AH230" s="38"/>
      <c r="AI230" s="38"/>
      <c r="AJ230" s="38"/>
      <c r="AK230" s="40"/>
      <c r="AL230" s="40"/>
      <c r="AM230" s="40"/>
      <c r="AN230" s="40"/>
      <c r="AO230" s="40"/>
      <c r="AP230" s="40"/>
      <c r="AQ230" s="40"/>
      <c r="AR230" s="38"/>
      <c r="AS230" s="38"/>
      <c r="AT230" s="38"/>
      <c r="AU230" s="38"/>
      <c r="AV230" s="38"/>
      <c r="AW230" s="38"/>
      <c r="AX230" s="38"/>
      <c r="AY230" s="38"/>
      <c r="AZ230" s="38"/>
      <c r="BA230" s="38"/>
      <c r="BB230" s="38"/>
      <c r="BC230" s="38"/>
      <c r="BD230" s="38"/>
      <c r="BE230" s="38"/>
      <c r="BF230" s="38"/>
      <c r="BG230" s="38"/>
      <c r="BH230" s="38"/>
      <c r="BI230" s="38"/>
      <c r="BJ230" s="38"/>
      <c r="BK230" s="38"/>
    </row>
    <row r="231" spans="1:63" ht="15.75" customHeight="1" x14ac:dyDescent="0.25">
      <c r="A231" s="38"/>
      <c r="B231" s="38"/>
      <c r="C231" s="38"/>
      <c r="D231" s="38"/>
      <c r="E231" s="38"/>
      <c r="F231" s="38"/>
      <c r="G231" s="38"/>
      <c r="H231" s="38"/>
      <c r="I231" s="38"/>
      <c r="J231" s="38"/>
      <c r="K231" s="38"/>
      <c r="L231" s="38"/>
      <c r="M231" s="38"/>
      <c r="N231" s="38"/>
      <c r="O231" s="38"/>
      <c r="P231" s="40"/>
      <c r="Q231" s="40"/>
      <c r="R231" s="38"/>
      <c r="S231" s="38"/>
      <c r="T231" s="38"/>
      <c r="U231" s="38"/>
      <c r="V231" s="40"/>
      <c r="W231" s="40"/>
      <c r="X231" s="38"/>
      <c r="Y231" s="41"/>
      <c r="Z231" s="38"/>
      <c r="AA231" s="38"/>
      <c r="AB231" s="38"/>
      <c r="AC231" s="38"/>
      <c r="AD231" s="38"/>
      <c r="AE231" s="38"/>
      <c r="AF231" s="38"/>
      <c r="AG231" s="38"/>
      <c r="AH231" s="38"/>
      <c r="AI231" s="38"/>
      <c r="AJ231" s="38"/>
      <c r="AK231" s="40"/>
      <c r="AL231" s="40"/>
      <c r="AM231" s="40"/>
      <c r="AN231" s="40"/>
      <c r="AO231" s="40"/>
      <c r="AP231" s="40"/>
      <c r="AQ231" s="40"/>
      <c r="AR231" s="38"/>
      <c r="AS231" s="38"/>
      <c r="AT231" s="38"/>
      <c r="AU231" s="38"/>
      <c r="AV231" s="38"/>
      <c r="AW231" s="38"/>
      <c r="AX231" s="38"/>
      <c r="AY231" s="38"/>
      <c r="AZ231" s="38"/>
      <c r="BA231" s="38"/>
      <c r="BB231" s="38"/>
      <c r="BC231" s="38"/>
      <c r="BD231" s="38"/>
      <c r="BE231" s="38"/>
      <c r="BF231" s="38"/>
      <c r="BG231" s="38"/>
      <c r="BH231" s="38"/>
      <c r="BI231" s="38"/>
      <c r="BJ231" s="38"/>
      <c r="BK231" s="38"/>
    </row>
    <row r="232" spans="1:63" ht="15.75" customHeight="1" x14ac:dyDescent="0.25">
      <c r="A232" s="38"/>
      <c r="B232" s="38"/>
      <c r="C232" s="38"/>
      <c r="D232" s="38"/>
      <c r="E232" s="38"/>
      <c r="F232" s="38"/>
      <c r="G232" s="38"/>
      <c r="H232" s="38"/>
      <c r="I232" s="38"/>
      <c r="J232" s="38"/>
      <c r="K232" s="38"/>
      <c r="L232" s="38"/>
      <c r="M232" s="38"/>
      <c r="N232" s="38"/>
      <c r="O232" s="38"/>
      <c r="P232" s="40"/>
      <c r="Q232" s="40"/>
      <c r="R232" s="38"/>
      <c r="S232" s="38"/>
      <c r="T232" s="38"/>
      <c r="U232" s="38"/>
      <c r="V232" s="40"/>
      <c r="W232" s="40"/>
      <c r="X232" s="38"/>
      <c r="Y232" s="41"/>
      <c r="Z232" s="38"/>
      <c r="AA232" s="38"/>
      <c r="AB232" s="38"/>
      <c r="AC232" s="38"/>
      <c r="AD232" s="38"/>
      <c r="AE232" s="38"/>
      <c r="AF232" s="38"/>
      <c r="AG232" s="38"/>
      <c r="AH232" s="38"/>
      <c r="AI232" s="38"/>
      <c r="AJ232" s="38"/>
      <c r="AK232" s="40"/>
      <c r="AL232" s="40"/>
      <c r="AM232" s="40"/>
      <c r="AN232" s="40"/>
      <c r="AO232" s="40"/>
      <c r="AP232" s="40"/>
      <c r="AQ232" s="40"/>
      <c r="AR232" s="38"/>
      <c r="AS232" s="38"/>
      <c r="AT232" s="38"/>
      <c r="AU232" s="38"/>
      <c r="AV232" s="38"/>
      <c r="AW232" s="38"/>
      <c r="AX232" s="38"/>
      <c r="AY232" s="38"/>
      <c r="AZ232" s="38"/>
      <c r="BA232" s="38"/>
      <c r="BB232" s="38"/>
      <c r="BC232" s="38"/>
      <c r="BD232" s="38"/>
      <c r="BE232" s="38"/>
      <c r="BF232" s="38"/>
      <c r="BG232" s="38"/>
      <c r="BH232" s="38"/>
      <c r="BI232" s="38"/>
      <c r="BJ232" s="38"/>
      <c r="BK232" s="38"/>
    </row>
    <row r="233" spans="1:63" ht="15.75" customHeight="1" x14ac:dyDescent="0.25">
      <c r="A233" s="38"/>
      <c r="B233" s="38"/>
      <c r="C233" s="38"/>
      <c r="D233" s="38"/>
      <c r="E233" s="38"/>
      <c r="F233" s="38"/>
      <c r="G233" s="38"/>
      <c r="H233" s="38"/>
      <c r="I233" s="38"/>
      <c r="J233" s="38"/>
      <c r="K233" s="38"/>
      <c r="L233" s="38"/>
      <c r="M233" s="38"/>
      <c r="N233" s="38"/>
      <c r="O233" s="38"/>
      <c r="P233" s="40"/>
      <c r="Q233" s="40"/>
      <c r="R233" s="38"/>
      <c r="S233" s="38"/>
      <c r="T233" s="38"/>
      <c r="U233" s="38"/>
      <c r="V233" s="40"/>
      <c r="W233" s="40"/>
      <c r="X233" s="38"/>
      <c r="Y233" s="41"/>
      <c r="Z233" s="38"/>
      <c r="AA233" s="38"/>
      <c r="AB233" s="38"/>
      <c r="AC233" s="38"/>
      <c r="AD233" s="38"/>
      <c r="AE233" s="38"/>
      <c r="AF233" s="38"/>
      <c r="AG233" s="38"/>
      <c r="AH233" s="38"/>
      <c r="AI233" s="38"/>
      <c r="AJ233" s="38"/>
      <c r="AK233" s="40"/>
      <c r="AL233" s="40"/>
      <c r="AM233" s="40"/>
      <c r="AN233" s="40"/>
      <c r="AO233" s="40"/>
      <c r="AP233" s="40"/>
      <c r="AQ233" s="40"/>
      <c r="AR233" s="38"/>
      <c r="AS233" s="38"/>
      <c r="AT233" s="38"/>
      <c r="AU233" s="38"/>
      <c r="AV233" s="38"/>
      <c r="AW233" s="38"/>
      <c r="AX233" s="38"/>
      <c r="AY233" s="38"/>
      <c r="AZ233" s="38"/>
      <c r="BA233" s="38"/>
      <c r="BB233" s="38"/>
      <c r="BC233" s="38"/>
      <c r="BD233" s="38"/>
      <c r="BE233" s="38"/>
      <c r="BF233" s="38"/>
      <c r="BG233" s="38"/>
      <c r="BH233" s="38"/>
      <c r="BI233" s="38"/>
      <c r="BJ233" s="38"/>
      <c r="BK233" s="38"/>
    </row>
    <row r="234" spans="1:63" ht="15.75" customHeight="1" x14ac:dyDescent="0.25">
      <c r="A234" s="38"/>
      <c r="B234" s="38"/>
      <c r="C234" s="38"/>
      <c r="D234" s="38"/>
      <c r="E234" s="38"/>
      <c r="F234" s="38"/>
      <c r="G234" s="38"/>
      <c r="H234" s="38"/>
      <c r="I234" s="38"/>
      <c r="J234" s="38"/>
      <c r="K234" s="38"/>
      <c r="L234" s="38"/>
      <c r="M234" s="38"/>
      <c r="N234" s="38"/>
      <c r="O234" s="38"/>
      <c r="P234" s="40"/>
      <c r="Q234" s="40"/>
      <c r="R234" s="38"/>
      <c r="S234" s="38"/>
      <c r="T234" s="38"/>
      <c r="U234" s="38"/>
      <c r="V234" s="40"/>
      <c r="W234" s="40"/>
      <c r="X234" s="38"/>
      <c r="Y234" s="41"/>
      <c r="Z234" s="38"/>
      <c r="AA234" s="38"/>
      <c r="AB234" s="38"/>
      <c r="AC234" s="38"/>
      <c r="AD234" s="38"/>
      <c r="AE234" s="38"/>
      <c r="AF234" s="38"/>
      <c r="AG234" s="38"/>
      <c r="AH234" s="38"/>
      <c r="AI234" s="38"/>
      <c r="AJ234" s="38"/>
      <c r="AK234" s="40"/>
      <c r="AL234" s="40"/>
      <c r="AM234" s="40"/>
      <c r="AN234" s="40"/>
      <c r="AO234" s="40"/>
      <c r="AP234" s="40"/>
      <c r="AQ234" s="40"/>
      <c r="AR234" s="38"/>
      <c r="AS234" s="38"/>
      <c r="AT234" s="38"/>
      <c r="AU234" s="38"/>
      <c r="AV234" s="38"/>
      <c r="AW234" s="38"/>
      <c r="AX234" s="38"/>
      <c r="AY234" s="38"/>
      <c r="AZ234" s="38"/>
      <c r="BA234" s="38"/>
      <c r="BB234" s="38"/>
      <c r="BC234" s="38"/>
      <c r="BD234" s="38"/>
      <c r="BE234" s="38"/>
      <c r="BF234" s="38"/>
      <c r="BG234" s="38"/>
      <c r="BH234" s="38"/>
      <c r="BI234" s="38"/>
      <c r="BJ234" s="38"/>
      <c r="BK234" s="38"/>
    </row>
    <row r="235" spans="1:63" ht="15.75" customHeight="1" x14ac:dyDescent="0.25">
      <c r="A235" s="38"/>
      <c r="B235" s="38"/>
      <c r="C235" s="38"/>
      <c r="D235" s="38"/>
      <c r="E235" s="38"/>
      <c r="F235" s="38"/>
      <c r="G235" s="38"/>
      <c r="H235" s="38"/>
      <c r="I235" s="38"/>
      <c r="J235" s="38"/>
      <c r="K235" s="38"/>
      <c r="L235" s="38"/>
      <c r="M235" s="38"/>
      <c r="N235" s="38"/>
      <c r="O235" s="38"/>
      <c r="P235" s="40"/>
      <c r="Q235" s="40"/>
      <c r="R235" s="38"/>
      <c r="S235" s="38"/>
      <c r="T235" s="38"/>
      <c r="U235" s="38"/>
      <c r="V235" s="40"/>
      <c r="W235" s="40"/>
      <c r="X235" s="38"/>
      <c r="Y235" s="41"/>
      <c r="Z235" s="38"/>
      <c r="AA235" s="38"/>
      <c r="AB235" s="38"/>
      <c r="AC235" s="38"/>
      <c r="AD235" s="38"/>
      <c r="AE235" s="38"/>
      <c r="AF235" s="38"/>
      <c r="AG235" s="38"/>
      <c r="AH235" s="38"/>
      <c r="AI235" s="38"/>
      <c r="AJ235" s="38"/>
      <c r="AK235" s="40"/>
      <c r="AL235" s="40"/>
      <c r="AM235" s="40"/>
      <c r="AN235" s="40"/>
      <c r="AO235" s="40"/>
      <c r="AP235" s="40"/>
      <c r="AQ235" s="40"/>
      <c r="AR235" s="38"/>
      <c r="AS235" s="38"/>
      <c r="AT235" s="38"/>
      <c r="AU235" s="38"/>
      <c r="AV235" s="38"/>
      <c r="AW235" s="38"/>
      <c r="AX235" s="38"/>
      <c r="AY235" s="38"/>
      <c r="AZ235" s="38"/>
      <c r="BA235" s="38"/>
      <c r="BB235" s="38"/>
      <c r="BC235" s="38"/>
      <c r="BD235" s="38"/>
      <c r="BE235" s="38"/>
      <c r="BF235" s="38"/>
      <c r="BG235" s="38"/>
      <c r="BH235" s="38"/>
      <c r="BI235" s="38"/>
      <c r="BJ235" s="38"/>
      <c r="BK235" s="38"/>
    </row>
    <row r="236" spans="1:63" ht="15.75" customHeight="1" x14ac:dyDescent="0.25">
      <c r="A236" s="38"/>
      <c r="B236" s="38"/>
      <c r="C236" s="38"/>
      <c r="D236" s="38"/>
      <c r="E236" s="38"/>
      <c r="F236" s="38"/>
      <c r="G236" s="38"/>
      <c r="H236" s="38"/>
      <c r="I236" s="38"/>
      <c r="J236" s="38"/>
      <c r="K236" s="38"/>
      <c r="L236" s="38"/>
      <c r="M236" s="38"/>
      <c r="N236" s="38"/>
      <c r="O236" s="38"/>
      <c r="P236" s="40"/>
      <c r="Q236" s="40"/>
      <c r="R236" s="38"/>
      <c r="S236" s="38"/>
      <c r="T236" s="38"/>
      <c r="U236" s="38"/>
      <c r="V236" s="40"/>
      <c r="W236" s="40"/>
      <c r="X236" s="38"/>
      <c r="Y236" s="41"/>
      <c r="Z236" s="38"/>
      <c r="AA236" s="38"/>
      <c r="AB236" s="38"/>
      <c r="AC236" s="38"/>
      <c r="AD236" s="38"/>
      <c r="AE236" s="38"/>
      <c r="AF236" s="38"/>
      <c r="AG236" s="38"/>
      <c r="AH236" s="38"/>
      <c r="AI236" s="38"/>
      <c r="AJ236" s="38"/>
      <c r="AK236" s="40"/>
      <c r="AL236" s="40"/>
      <c r="AM236" s="40"/>
      <c r="AN236" s="40"/>
      <c r="AO236" s="40"/>
      <c r="AP236" s="40"/>
      <c r="AQ236" s="40"/>
      <c r="AR236" s="38"/>
      <c r="AS236" s="38"/>
      <c r="AT236" s="38"/>
      <c r="AU236" s="38"/>
      <c r="AV236" s="38"/>
      <c r="AW236" s="38"/>
      <c r="AX236" s="38"/>
      <c r="AY236" s="38"/>
      <c r="AZ236" s="38"/>
      <c r="BA236" s="38"/>
      <c r="BB236" s="38"/>
      <c r="BC236" s="38"/>
      <c r="BD236" s="38"/>
      <c r="BE236" s="38"/>
      <c r="BF236" s="38"/>
      <c r="BG236" s="38"/>
      <c r="BH236" s="38"/>
      <c r="BI236" s="38"/>
      <c r="BJ236" s="38"/>
      <c r="BK236" s="38"/>
    </row>
    <row r="237" spans="1:63" ht="15.75" customHeight="1" x14ac:dyDescent="0.25">
      <c r="A237" s="38"/>
      <c r="B237" s="38"/>
      <c r="C237" s="38"/>
      <c r="D237" s="38"/>
      <c r="E237" s="38"/>
      <c r="F237" s="38"/>
      <c r="G237" s="38"/>
      <c r="H237" s="38"/>
      <c r="I237" s="38"/>
      <c r="J237" s="38"/>
      <c r="K237" s="38"/>
      <c r="L237" s="38"/>
      <c r="M237" s="38"/>
      <c r="N237" s="38"/>
      <c r="O237" s="38"/>
      <c r="P237" s="40"/>
      <c r="Q237" s="40"/>
      <c r="R237" s="38"/>
      <c r="S237" s="38"/>
      <c r="T237" s="38"/>
      <c r="U237" s="38"/>
      <c r="V237" s="40"/>
      <c r="W237" s="40"/>
      <c r="X237" s="38"/>
      <c r="Y237" s="41"/>
      <c r="Z237" s="38"/>
      <c r="AA237" s="38"/>
      <c r="AB237" s="38"/>
      <c r="AC237" s="38"/>
      <c r="AD237" s="38"/>
      <c r="AE237" s="38"/>
      <c r="AF237" s="38"/>
      <c r="AG237" s="38"/>
      <c r="AH237" s="38"/>
      <c r="AI237" s="38"/>
      <c r="AJ237" s="38"/>
      <c r="AK237" s="40"/>
      <c r="AL237" s="40"/>
      <c r="AM237" s="40"/>
      <c r="AN237" s="40"/>
      <c r="AO237" s="40"/>
      <c r="AP237" s="40"/>
      <c r="AQ237" s="40"/>
      <c r="AR237" s="38"/>
      <c r="AS237" s="38"/>
      <c r="AT237" s="38"/>
      <c r="AU237" s="38"/>
      <c r="AV237" s="38"/>
      <c r="AW237" s="38"/>
      <c r="AX237" s="38"/>
      <c r="AY237" s="38"/>
      <c r="AZ237" s="38"/>
      <c r="BA237" s="38"/>
      <c r="BB237" s="38"/>
      <c r="BC237" s="38"/>
      <c r="BD237" s="38"/>
      <c r="BE237" s="38"/>
      <c r="BF237" s="38"/>
      <c r="BG237" s="38"/>
      <c r="BH237" s="38"/>
      <c r="BI237" s="38"/>
      <c r="BJ237" s="38"/>
      <c r="BK237" s="38"/>
    </row>
    <row r="238" spans="1:63" ht="15.75" customHeight="1" x14ac:dyDescent="0.25">
      <c r="A238" s="38"/>
      <c r="B238" s="38"/>
      <c r="C238" s="38"/>
      <c r="D238" s="38"/>
      <c r="E238" s="38"/>
      <c r="F238" s="38"/>
      <c r="G238" s="38"/>
      <c r="H238" s="38"/>
      <c r="I238" s="38"/>
      <c r="J238" s="38"/>
      <c r="K238" s="38"/>
      <c r="L238" s="38"/>
      <c r="M238" s="38"/>
      <c r="N238" s="38"/>
      <c r="O238" s="38"/>
      <c r="P238" s="40"/>
      <c r="Q238" s="40"/>
      <c r="R238" s="38"/>
      <c r="S238" s="38"/>
      <c r="T238" s="38"/>
      <c r="U238" s="38"/>
      <c r="V238" s="40"/>
      <c r="W238" s="40"/>
      <c r="X238" s="38"/>
      <c r="Y238" s="41"/>
      <c r="Z238" s="38"/>
      <c r="AA238" s="38"/>
      <c r="AB238" s="38"/>
      <c r="AC238" s="38"/>
      <c r="AD238" s="38"/>
      <c r="AE238" s="38"/>
      <c r="AF238" s="38"/>
      <c r="AG238" s="38"/>
      <c r="AH238" s="38"/>
      <c r="AI238" s="38"/>
      <c r="AJ238" s="38"/>
      <c r="AK238" s="40"/>
      <c r="AL238" s="40"/>
      <c r="AM238" s="40"/>
      <c r="AN238" s="40"/>
      <c r="AO238" s="40"/>
      <c r="AP238" s="40"/>
      <c r="AQ238" s="40"/>
      <c r="AR238" s="38"/>
      <c r="AS238" s="38"/>
      <c r="AT238" s="38"/>
      <c r="AU238" s="38"/>
      <c r="AV238" s="38"/>
      <c r="AW238" s="38"/>
      <c r="AX238" s="38"/>
      <c r="AY238" s="38"/>
      <c r="AZ238" s="38"/>
      <c r="BA238" s="38"/>
      <c r="BB238" s="38"/>
      <c r="BC238" s="38"/>
      <c r="BD238" s="38"/>
      <c r="BE238" s="38"/>
      <c r="BF238" s="38"/>
      <c r="BG238" s="38"/>
      <c r="BH238" s="38"/>
      <c r="BI238" s="38"/>
      <c r="BJ238" s="38"/>
      <c r="BK238" s="38"/>
    </row>
    <row r="239" spans="1:63" ht="15.75" customHeight="1" x14ac:dyDescent="0.25">
      <c r="A239" s="38"/>
      <c r="B239" s="38"/>
      <c r="C239" s="38"/>
      <c r="D239" s="38"/>
      <c r="E239" s="38"/>
      <c r="F239" s="38"/>
      <c r="G239" s="38"/>
      <c r="H239" s="38"/>
      <c r="I239" s="38"/>
      <c r="J239" s="38"/>
      <c r="K239" s="38"/>
      <c r="L239" s="38"/>
      <c r="M239" s="38"/>
      <c r="N239" s="38"/>
      <c r="O239" s="38"/>
      <c r="P239" s="40"/>
      <c r="Q239" s="40"/>
      <c r="R239" s="38"/>
      <c r="S239" s="38"/>
      <c r="T239" s="38"/>
      <c r="U239" s="38"/>
      <c r="V239" s="40"/>
      <c r="W239" s="40"/>
      <c r="X239" s="38"/>
      <c r="Y239" s="41"/>
      <c r="Z239" s="38"/>
      <c r="AA239" s="38"/>
      <c r="AB239" s="38"/>
      <c r="AC239" s="38"/>
      <c r="AD239" s="38"/>
      <c r="AE239" s="38"/>
      <c r="AF239" s="38"/>
      <c r="AG239" s="38"/>
      <c r="AH239" s="38"/>
      <c r="AI239" s="38"/>
      <c r="AJ239" s="38"/>
      <c r="AK239" s="40"/>
      <c r="AL239" s="40"/>
      <c r="AM239" s="40"/>
      <c r="AN239" s="40"/>
      <c r="AO239" s="40"/>
      <c r="AP239" s="40"/>
      <c r="AQ239" s="40"/>
      <c r="AR239" s="38"/>
      <c r="AS239" s="38"/>
      <c r="AT239" s="38"/>
      <c r="AU239" s="38"/>
      <c r="AV239" s="38"/>
      <c r="AW239" s="38"/>
      <c r="AX239" s="38"/>
      <c r="AY239" s="38"/>
      <c r="AZ239" s="38"/>
      <c r="BA239" s="38"/>
      <c r="BB239" s="38"/>
      <c r="BC239" s="38"/>
      <c r="BD239" s="38"/>
      <c r="BE239" s="38"/>
      <c r="BF239" s="38"/>
      <c r="BG239" s="38"/>
      <c r="BH239" s="38"/>
      <c r="BI239" s="38"/>
      <c r="BJ239" s="38"/>
      <c r="BK239" s="38"/>
    </row>
    <row r="240" spans="1:63" ht="15.75" customHeight="1" x14ac:dyDescent="0.25">
      <c r="A240" s="38"/>
      <c r="B240" s="38"/>
      <c r="C240" s="38"/>
      <c r="D240" s="38"/>
      <c r="E240" s="38"/>
      <c r="F240" s="38"/>
      <c r="G240" s="38"/>
      <c r="H240" s="38"/>
      <c r="I240" s="38"/>
      <c r="J240" s="38"/>
      <c r="K240" s="38"/>
      <c r="L240" s="38"/>
      <c r="M240" s="38"/>
      <c r="N240" s="38"/>
      <c r="O240" s="38"/>
      <c r="P240" s="40"/>
      <c r="Q240" s="40"/>
      <c r="R240" s="38"/>
      <c r="S240" s="38"/>
      <c r="T240" s="38"/>
      <c r="U240" s="38"/>
      <c r="V240" s="40"/>
      <c r="W240" s="40"/>
      <c r="X240" s="38"/>
      <c r="Y240" s="41"/>
      <c r="Z240" s="38"/>
      <c r="AA240" s="38"/>
      <c r="AB240" s="38"/>
      <c r="AC240" s="38"/>
      <c r="AD240" s="38"/>
      <c r="AE240" s="38"/>
      <c r="AF240" s="38"/>
      <c r="AG240" s="38"/>
      <c r="AH240" s="38"/>
      <c r="AI240" s="38"/>
      <c r="AJ240" s="38"/>
      <c r="AK240" s="40"/>
      <c r="AL240" s="40"/>
      <c r="AM240" s="40"/>
      <c r="AN240" s="40"/>
      <c r="AO240" s="40"/>
      <c r="AP240" s="40"/>
      <c r="AQ240" s="40"/>
      <c r="AR240" s="38"/>
      <c r="AS240" s="38"/>
      <c r="AT240" s="38"/>
      <c r="AU240" s="38"/>
      <c r="AV240" s="38"/>
      <c r="AW240" s="38"/>
      <c r="AX240" s="38"/>
      <c r="AY240" s="38"/>
      <c r="AZ240" s="38"/>
      <c r="BA240" s="38"/>
      <c r="BB240" s="38"/>
      <c r="BC240" s="38"/>
      <c r="BD240" s="38"/>
      <c r="BE240" s="38"/>
      <c r="BF240" s="38"/>
      <c r="BG240" s="38"/>
      <c r="BH240" s="38"/>
      <c r="BI240" s="38"/>
      <c r="BJ240" s="38"/>
      <c r="BK240" s="38"/>
    </row>
    <row r="241" spans="1:63" ht="15.75" customHeight="1" x14ac:dyDescent="0.25">
      <c r="A241" s="38"/>
      <c r="B241" s="38"/>
      <c r="C241" s="38"/>
      <c r="D241" s="38"/>
      <c r="E241" s="38"/>
      <c r="F241" s="38"/>
      <c r="G241" s="38"/>
      <c r="H241" s="38"/>
      <c r="I241" s="38"/>
      <c r="J241" s="38"/>
      <c r="K241" s="38"/>
      <c r="L241" s="38"/>
      <c r="M241" s="38"/>
      <c r="N241" s="38"/>
      <c r="O241" s="38"/>
      <c r="P241" s="40"/>
      <c r="Q241" s="40"/>
      <c r="R241" s="38"/>
      <c r="S241" s="38"/>
      <c r="T241" s="38"/>
      <c r="U241" s="38"/>
      <c r="V241" s="40"/>
      <c r="W241" s="40"/>
      <c r="X241" s="38"/>
      <c r="Y241" s="41"/>
      <c r="Z241" s="38"/>
      <c r="AA241" s="38"/>
      <c r="AB241" s="38"/>
      <c r="AC241" s="38"/>
      <c r="AD241" s="38"/>
      <c r="AE241" s="38"/>
      <c r="AF241" s="38"/>
      <c r="AG241" s="38"/>
      <c r="AH241" s="38"/>
      <c r="AI241" s="38"/>
      <c r="AJ241" s="38"/>
      <c r="AK241" s="40"/>
      <c r="AL241" s="40"/>
      <c r="AM241" s="40"/>
      <c r="AN241" s="40"/>
      <c r="AO241" s="40"/>
      <c r="AP241" s="40"/>
      <c r="AQ241" s="40"/>
      <c r="AR241" s="38"/>
      <c r="AS241" s="38"/>
      <c r="AT241" s="38"/>
      <c r="AU241" s="38"/>
      <c r="AV241" s="38"/>
      <c r="AW241" s="38"/>
      <c r="AX241" s="38"/>
      <c r="AY241" s="38"/>
      <c r="AZ241" s="38"/>
      <c r="BA241" s="38"/>
      <c r="BB241" s="38"/>
      <c r="BC241" s="38"/>
      <c r="BD241" s="38"/>
      <c r="BE241" s="38"/>
      <c r="BF241" s="38"/>
      <c r="BG241" s="38"/>
      <c r="BH241" s="38"/>
      <c r="BI241" s="38"/>
      <c r="BJ241" s="38"/>
      <c r="BK241" s="38"/>
    </row>
    <row r="242" spans="1:63" ht="15.75" customHeight="1" x14ac:dyDescent="0.25">
      <c r="A242" s="38"/>
      <c r="B242" s="38"/>
      <c r="C242" s="38"/>
      <c r="D242" s="38"/>
      <c r="E242" s="38"/>
      <c r="F242" s="38"/>
      <c r="G242" s="38"/>
      <c r="H242" s="38"/>
      <c r="I242" s="38"/>
      <c r="J242" s="38"/>
      <c r="K242" s="38"/>
      <c r="L242" s="38"/>
      <c r="M242" s="38"/>
      <c r="N242" s="38"/>
      <c r="O242" s="38"/>
      <c r="P242" s="40"/>
      <c r="Q242" s="40"/>
      <c r="R242" s="38"/>
      <c r="S242" s="38"/>
      <c r="T242" s="38"/>
      <c r="U242" s="38"/>
      <c r="V242" s="40"/>
      <c r="W242" s="40"/>
      <c r="X242" s="38"/>
      <c r="Y242" s="41"/>
      <c r="Z242" s="38"/>
      <c r="AA242" s="38"/>
      <c r="AB242" s="38"/>
      <c r="AC242" s="38"/>
      <c r="AD242" s="38"/>
      <c r="AE242" s="38"/>
      <c r="AF242" s="38"/>
      <c r="AG242" s="38"/>
      <c r="AH242" s="38"/>
      <c r="AI242" s="38"/>
      <c r="AJ242" s="38"/>
      <c r="AK242" s="40"/>
      <c r="AL242" s="40"/>
      <c r="AM242" s="40"/>
      <c r="AN242" s="40"/>
      <c r="AO242" s="40"/>
      <c r="AP242" s="40"/>
      <c r="AQ242" s="40"/>
      <c r="AR242" s="38"/>
      <c r="AS242" s="38"/>
      <c r="AT242" s="38"/>
      <c r="AU242" s="38"/>
      <c r="AV242" s="38"/>
      <c r="AW242" s="38"/>
      <c r="AX242" s="38"/>
      <c r="AY242" s="38"/>
      <c r="AZ242" s="38"/>
      <c r="BA242" s="38"/>
      <c r="BB242" s="38"/>
      <c r="BC242" s="38"/>
      <c r="BD242" s="38"/>
      <c r="BE242" s="38"/>
      <c r="BF242" s="38"/>
      <c r="BG242" s="38"/>
      <c r="BH242" s="38"/>
      <c r="BI242" s="38"/>
      <c r="BJ242" s="38"/>
      <c r="BK242" s="38"/>
    </row>
    <row r="243" spans="1:63" ht="15.75" customHeight="1" x14ac:dyDescent="0.25">
      <c r="A243" s="38"/>
      <c r="B243" s="38"/>
      <c r="C243" s="38"/>
      <c r="D243" s="38"/>
      <c r="E243" s="38"/>
      <c r="F243" s="38"/>
      <c r="G243" s="38"/>
      <c r="H243" s="38"/>
      <c r="I243" s="38"/>
      <c r="J243" s="38"/>
      <c r="K243" s="38"/>
      <c r="L243" s="38"/>
      <c r="M243" s="38"/>
      <c r="N243" s="38"/>
      <c r="O243" s="38"/>
      <c r="P243" s="40"/>
      <c r="Q243" s="40"/>
      <c r="R243" s="38"/>
      <c r="S243" s="38"/>
      <c r="T243" s="38"/>
      <c r="U243" s="38"/>
      <c r="V243" s="40"/>
      <c r="W243" s="40"/>
      <c r="X243" s="38"/>
      <c r="Y243" s="41"/>
      <c r="Z243" s="38"/>
      <c r="AA243" s="38"/>
      <c r="AB243" s="38"/>
      <c r="AC243" s="38"/>
      <c r="AD243" s="38"/>
      <c r="AE243" s="38"/>
      <c r="AF243" s="38"/>
      <c r="AG243" s="38"/>
      <c r="AH243" s="38"/>
      <c r="AI243" s="38"/>
      <c r="AJ243" s="38"/>
      <c r="AK243" s="40"/>
      <c r="AL243" s="40"/>
      <c r="AM243" s="40"/>
      <c r="AN243" s="40"/>
      <c r="AO243" s="40"/>
      <c r="AP243" s="40"/>
      <c r="AQ243" s="40"/>
      <c r="AR243" s="38"/>
      <c r="AS243" s="38"/>
      <c r="AT243" s="38"/>
      <c r="AU243" s="38"/>
      <c r="AV243" s="38"/>
      <c r="AW243" s="38"/>
      <c r="AX243" s="38"/>
      <c r="AY243" s="38"/>
      <c r="AZ243" s="38"/>
      <c r="BA243" s="38"/>
      <c r="BB243" s="38"/>
      <c r="BC243" s="38"/>
      <c r="BD243" s="38"/>
      <c r="BE243" s="38"/>
      <c r="BF243" s="38"/>
      <c r="BG243" s="38"/>
      <c r="BH243" s="38"/>
      <c r="BI243" s="38"/>
      <c r="BJ243" s="38"/>
      <c r="BK243" s="38"/>
    </row>
    <row r="244" spans="1:63" ht="15.75" customHeight="1" x14ac:dyDescent="0.25">
      <c r="A244" s="38"/>
      <c r="B244" s="38"/>
      <c r="C244" s="38"/>
      <c r="D244" s="38"/>
      <c r="E244" s="38"/>
      <c r="F244" s="38"/>
      <c r="G244" s="38"/>
      <c r="H244" s="38"/>
      <c r="I244" s="38"/>
      <c r="J244" s="38"/>
      <c r="K244" s="38"/>
      <c r="L244" s="38"/>
      <c r="M244" s="38"/>
      <c r="N244" s="38"/>
      <c r="O244" s="38"/>
      <c r="P244" s="40"/>
      <c r="Q244" s="40"/>
      <c r="R244" s="38"/>
      <c r="S244" s="38"/>
      <c r="T244" s="38"/>
      <c r="U244" s="38"/>
      <c r="V244" s="40"/>
      <c r="W244" s="40"/>
      <c r="X244" s="38"/>
      <c r="Y244" s="41"/>
      <c r="Z244" s="38"/>
      <c r="AA244" s="38"/>
      <c r="AB244" s="38"/>
      <c r="AC244" s="38"/>
      <c r="AD244" s="38"/>
      <c r="AE244" s="38"/>
      <c r="AF244" s="38"/>
      <c r="AG244" s="38"/>
      <c r="AH244" s="38"/>
      <c r="AI244" s="38"/>
      <c r="AJ244" s="38"/>
      <c r="AK244" s="40"/>
      <c r="AL244" s="40"/>
      <c r="AM244" s="40"/>
      <c r="AN244" s="40"/>
      <c r="AO244" s="40"/>
      <c r="AP244" s="40"/>
      <c r="AQ244" s="40"/>
      <c r="AR244" s="38"/>
      <c r="AS244" s="38"/>
      <c r="AT244" s="38"/>
      <c r="AU244" s="38"/>
      <c r="AV244" s="38"/>
      <c r="AW244" s="38"/>
      <c r="AX244" s="38"/>
      <c r="AY244" s="38"/>
      <c r="AZ244" s="38"/>
      <c r="BA244" s="38"/>
      <c r="BB244" s="38"/>
      <c r="BC244" s="38"/>
      <c r="BD244" s="38"/>
      <c r="BE244" s="38"/>
      <c r="BF244" s="38"/>
      <c r="BG244" s="38"/>
      <c r="BH244" s="38"/>
      <c r="BI244" s="38"/>
      <c r="BJ244" s="38"/>
      <c r="BK244" s="38"/>
    </row>
    <row r="245" spans="1:63" ht="15.75" customHeight="1" x14ac:dyDescent="0.25">
      <c r="A245" s="38"/>
      <c r="B245" s="38"/>
      <c r="C245" s="38"/>
      <c r="D245" s="38"/>
      <c r="E245" s="38"/>
      <c r="F245" s="38"/>
      <c r="G245" s="38"/>
      <c r="H245" s="38"/>
      <c r="I245" s="38"/>
      <c r="J245" s="38"/>
      <c r="K245" s="38"/>
      <c r="L245" s="38"/>
      <c r="M245" s="38"/>
      <c r="N245" s="38"/>
      <c r="O245" s="38"/>
      <c r="P245" s="40"/>
      <c r="Q245" s="40"/>
      <c r="R245" s="38"/>
      <c r="S245" s="38"/>
      <c r="T245" s="38"/>
      <c r="U245" s="38"/>
      <c r="V245" s="40"/>
      <c r="W245" s="40"/>
      <c r="X245" s="38"/>
      <c r="Y245" s="41"/>
      <c r="Z245" s="38"/>
      <c r="AA245" s="38"/>
      <c r="AB245" s="38"/>
      <c r="AC245" s="38"/>
      <c r="AD245" s="38"/>
      <c r="AE245" s="38"/>
      <c r="AF245" s="38"/>
      <c r="AG245" s="38"/>
      <c r="AH245" s="38"/>
      <c r="AI245" s="38"/>
      <c r="AJ245" s="38"/>
      <c r="AK245" s="40"/>
      <c r="AL245" s="40"/>
      <c r="AM245" s="40"/>
      <c r="AN245" s="40"/>
      <c r="AO245" s="40"/>
      <c r="AP245" s="40"/>
      <c r="AQ245" s="40"/>
      <c r="AR245" s="38"/>
      <c r="AS245" s="38"/>
      <c r="AT245" s="38"/>
      <c r="AU245" s="38"/>
      <c r="AV245" s="38"/>
      <c r="AW245" s="38"/>
      <c r="AX245" s="38"/>
      <c r="AY245" s="38"/>
      <c r="AZ245" s="38"/>
      <c r="BA245" s="38"/>
      <c r="BB245" s="38"/>
      <c r="BC245" s="38"/>
      <c r="BD245" s="38"/>
      <c r="BE245" s="38"/>
      <c r="BF245" s="38"/>
      <c r="BG245" s="38"/>
      <c r="BH245" s="38"/>
      <c r="BI245" s="38"/>
      <c r="BJ245" s="38"/>
      <c r="BK245" s="38"/>
    </row>
    <row r="246" spans="1:63" ht="15.75" customHeight="1" x14ac:dyDescent="0.25">
      <c r="A246" s="38"/>
      <c r="B246" s="38"/>
      <c r="C246" s="38"/>
      <c r="D246" s="38"/>
      <c r="E246" s="38"/>
      <c r="F246" s="38"/>
      <c r="G246" s="38"/>
      <c r="H246" s="38"/>
      <c r="I246" s="38"/>
      <c r="J246" s="38"/>
      <c r="K246" s="38"/>
      <c r="L246" s="38"/>
      <c r="M246" s="38"/>
      <c r="N246" s="38"/>
      <c r="O246" s="38"/>
      <c r="P246" s="40"/>
      <c r="Q246" s="40"/>
      <c r="R246" s="38"/>
      <c r="S246" s="38"/>
      <c r="T246" s="38"/>
      <c r="U246" s="38"/>
      <c r="V246" s="40"/>
      <c r="W246" s="40"/>
      <c r="X246" s="38"/>
      <c r="Y246" s="41"/>
      <c r="Z246" s="38"/>
      <c r="AA246" s="38"/>
      <c r="AB246" s="38"/>
      <c r="AC246" s="38"/>
      <c r="AD246" s="38"/>
      <c r="AE246" s="38"/>
      <c r="AF246" s="38"/>
      <c r="AG246" s="38"/>
      <c r="AH246" s="38"/>
      <c r="AI246" s="38"/>
      <c r="AJ246" s="38"/>
      <c r="AK246" s="40"/>
      <c r="AL246" s="40"/>
      <c r="AM246" s="40"/>
      <c r="AN246" s="40"/>
      <c r="AO246" s="40"/>
      <c r="AP246" s="40"/>
      <c r="AQ246" s="40"/>
      <c r="AR246" s="38"/>
      <c r="AS246" s="38"/>
      <c r="AT246" s="38"/>
      <c r="AU246" s="38"/>
      <c r="AV246" s="38"/>
      <c r="AW246" s="38"/>
      <c r="AX246" s="38"/>
      <c r="AY246" s="38"/>
      <c r="AZ246" s="38"/>
      <c r="BA246" s="38"/>
      <c r="BB246" s="38"/>
      <c r="BC246" s="38"/>
      <c r="BD246" s="38"/>
      <c r="BE246" s="38"/>
      <c r="BF246" s="38"/>
      <c r="BG246" s="38"/>
      <c r="BH246" s="38"/>
      <c r="BI246" s="38"/>
      <c r="BJ246" s="38"/>
      <c r="BK246" s="38"/>
    </row>
    <row r="247" spans="1:63" ht="15.75" customHeight="1" x14ac:dyDescent="0.25">
      <c r="A247" s="38"/>
      <c r="B247" s="38"/>
      <c r="C247" s="38"/>
      <c r="D247" s="38"/>
      <c r="E247" s="38"/>
      <c r="F247" s="38"/>
      <c r="G247" s="38"/>
      <c r="H247" s="38"/>
      <c r="I247" s="38"/>
      <c r="J247" s="38"/>
      <c r="K247" s="38"/>
      <c r="L247" s="38"/>
      <c r="M247" s="38"/>
      <c r="N247" s="38"/>
      <c r="O247" s="38"/>
      <c r="P247" s="40"/>
      <c r="Q247" s="40"/>
      <c r="R247" s="38"/>
      <c r="S247" s="38"/>
      <c r="T247" s="38"/>
      <c r="U247" s="38"/>
      <c r="V247" s="40"/>
      <c r="W247" s="40"/>
      <c r="X247" s="38"/>
      <c r="Y247" s="41"/>
      <c r="Z247" s="38"/>
      <c r="AA247" s="38"/>
      <c r="AB247" s="38"/>
      <c r="AC247" s="38"/>
      <c r="AD247" s="38"/>
      <c r="AE247" s="38"/>
      <c r="AF247" s="38"/>
      <c r="AG247" s="38"/>
      <c r="AH247" s="38"/>
      <c r="AI247" s="38"/>
      <c r="AJ247" s="38"/>
      <c r="AK247" s="40"/>
      <c r="AL247" s="40"/>
      <c r="AM247" s="40"/>
      <c r="AN247" s="40"/>
      <c r="AO247" s="40"/>
      <c r="AP247" s="40"/>
      <c r="AQ247" s="40"/>
      <c r="AR247" s="38"/>
      <c r="AS247" s="38"/>
      <c r="AT247" s="38"/>
      <c r="AU247" s="38"/>
      <c r="AV247" s="38"/>
      <c r="AW247" s="38"/>
      <c r="AX247" s="38"/>
      <c r="AY247" s="38"/>
      <c r="AZ247" s="38"/>
      <c r="BA247" s="38"/>
      <c r="BB247" s="38"/>
      <c r="BC247" s="38"/>
      <c r="BD247" s="38"/>
      <c r="BE247" s="38"/>
      <c r="BF247" s="38"/>
      <c r="BG247" s="38"/>
      <c r="BH247" s="38"/>
      <c r="BI247" s="38"/>
      <c r="BJ247" s="38"/>
      <c r="BK247" s="38"/>
    </row>
    <row r="248" spans="1:63" ht="15.75" customHeight="1" x14ac:dyDescent="0.25">
      <c r="A248" s="38"/>
      <c r="B248" s="38"/>
      <c r="C248" s="38"/>
      <c r="D248" s="38"/>
      <c r="E248" s="38"/>
      <c r="F248" s="38"/>
      <c r="G248" s="38"/>
      <c r="H248" s="38"/>
      <c r="I248" s="38"/>
      <c r="J248" s="38"/>
      <c r="K248" s="38"/>
      <c r="L248" s="38"/>
      <c r="M248" s="38"/>
      <c r="N248" s="38"/>
      <c r="O248" s="38"/>
      <c r="P248" s="40"/>
      <c r="Q248" s="40"/>
      <c r="R248" s="38"/>
      <c r="S248" s="38"/>
      <c r="T248" s="38"/>
      <c r="U248" s="38"/>
      <c r="V248" s="40"/>
      <c r="W248" s="40"/>
      <c r="X248" s="38"/>
      <c r="Y248" s="41"/>
      <c r="Z248" s="38"/>
      <c r="AA248" s="38"/>
      <c r="AB248" s="38"/>
      <c r="AC248" s="38"/>
      <c r="AD248" s="38"/>
      <c r="AE248" s="38"/>
      <c r="AF248" s="38"/>
      <c r="AG248" s="38"/>
      <c r="AH248" s="38"/>
      <c r="AI248" s="38"/>
      <c r="AJ248" s="38"/>
      <c r="AK248" s="40"/>
      <c r="AL248" s="40"/>
      <c r="AM248" s="40"/>
      <c r="AN248" s="40"/>
      <c r="AO248" s="40"/>
      <c r="AP248" s="40"/>
      <c r="AQ248" s="40"/>
      <c r="AR248" s="38"/>
      <c r="AS248" s="38"/>
      <c r="AT248" s="38"/>
      <c r="AU248" s="38"/>
      <c r="AV248" s="38"/>
      <c r="AW248" s="38"/>
      <c r="AX248" s="38"/>
      <c r="AY248" s="38"/>
      <c r="AZ248" s="38"/>
      <c r="BA248" s="38"/>
      <c r="BB248" s="38"/>
      <c r="BC248" s="38"/>
      <c r="BD248" s="38"/>
      <c r="BE248" s="38"/>
      <c r="BF248" s="38"/>
      <c r="BG248" s="38"/>
      <c r="BH248" s="38"/>
      <c r="BI248" s="38"/>
      <c r="BJ248" s="38"/>
      <c r="BK248" s="38"/>
    </row>
    <row r="249" spans="1:63" ht="15.75" customHeight="1" x14ac:dyDescent="0.25">
      <c r="A249" s="38"/>
      <c r="B249" s="38"/>
      <c r="C249" s="38"/>
      <c r="D249" s="38"/>
      <c r="E249" s="38"/>
      <c r="F249" s="38"/>
      <c r="G249" s="38"/>
      <c r="H249" s="38"/>
      <c r="I249" s="38"/>
      <c r="J249" s="38"/>
      <c r="K249" s="38"/>
      <c r="L249" s="38"/>
      <c r="M249" s="38"/>
      <c r="N249" s="38"/>
      <c r="O249" s="38"/>
      <c r="P249" s="40"/>
      <c r="Q249" s="40"/>
      <c r="R249" s="38"/>
      <c r="S249" s="38"/>
      <c r="T249" s="38"/>
      <c r="U249" s="38"/>
      <c r="V249" s="40"/>
      <c r="W249" s="40"/>
      <c r="X249" s="38"/>
      <c r="Y249" s="41"/>
      <c r="Z249" s="38"/>
      <c r="AA249" s="38"/>
      <c r="AB249" s="38"/>
      <c r="AC249" s="38"/>
      <c r="AD249" s="38"/>
      <c r="AE249" s="38"/>
      <c r="AF249" s="38"/>
      <c r="AG249" s="38"/>
      <c r="AH249" s="38"/>
      <c r="AI249" s="38"/>
      <c r="AJ249" s="38"/>
      <c r="AK249" s="40"/>
      <c r="AL249" s="40"/>
      <c r="AM249" s="40"/>
      <c r="AN249" s="40"/>
      <c r="AO249" s="40"/>
      <c r="AP249" s="40"/>
      <c r="AQ249" s="40"/>
      <c r="AR249" s="38"/>
      <c r="AS249" s="38"/>
      <c r="AT249" s="38"/>
      <c r="AU249" s="38"/>
      <c r="AV249" s="38"/>
      <c r="AW249" s="38"/>
      <c r="AX249" s="38"/>
      <c r="AY249" s="38"/>
      <c r="AZ249" s="38"/>
      <c r="BA249" s="38"/>
      <c r="BB249" s="38"/>
      <c r="BC249" s="38"/>
      <c r="BD249" s="38"/>
      <c r="BE249" s="38"/>
      <c r="BF249" s="38"/>
      <c r="BG249" s="38"/>
      <c r="BH249" s="38"/>
      <c r="BI249" s="38"/>
      <c r="BJ249" s="38"/>
      <c r="BK249" s="38"/>
    </row>
    <row r="250" spans="1:63" ht="15.75" customHeight="1" x14ac:dyDescent="0.25">
      <c r="A250" s="38"/>
      <c r="B250" s="38"/>
      <c r="C250" s="38"/>
      <c r="D250" s="38"/>
      <c r="E250" s="38"/>
      <c r="F250" s="38"/>
      <c r="G250" s="38"/>
      <c r="H250" s="38"/>
      <c r="I250" s="38"/>
      <c r="J250" s="38"/>
      <c r="K250" s="38"/>
      <c r="L250" s="38"/>
      <c r="M250" s="38"/>
      <c r="N250" s="38"/>
      <c r="O250" s="38"/>
      <c r="P250" s="40"/>
      <c r="Q250" s="40"/>
      <c r="R250" s="38"/>
      <c r="S250" s="38"/>
      <c r="T250" s="38"/>
      <c r="U250" s="38"/>
      <c r="V250" s="40"/>
      <c r="W250" s="40"/>
      <c r="X250" s="38"/>
      <c r="Y250" s="41"/>
      <c r="Z250" s="38"/>
      <c r="AA250" s="38"/>
      <c r="AB250" s="38"/>
      <c r="AC250" s="38"/>
      <c r="AD250" s="38"/>
      <c r="AE250" s="38"/>
      <c r="AF250" s="38"/>
      <c r="AG250" s="38"/>
      <c r="AH250" s="38"/>
      <c r="AI250" s="38"/>
      <c r="AJ250" s="38"/>
      <c r="AK250" s="40"/>
      <c r="AL250" s="40"/>
      <c r="AM250" s="40"/>
      <c r="AN250" s="40"/>
      <c r="AO250" s="40"/>
      <c r="AP250" s="40"/>
      <c r="AQ250" s="40"/>
      <c r="AR250" s="38"/>
      <c r="AS250" s="38"/>
      <c r="AT250" s="38"/>
      <c r="AU250" s="38"/>
      <c r="AV250" s="38"/>
      <c r="AW250" s="38"/>
      <c r="AX250" s="38"/>
      <c r="AY250" s="38"/>
      <c r="AZ250" s="38"/>
      <c r="BA250" s="38"/>
      <c r="BB250" s="38"/>
      <c r="BC250" s="38"/>
      <c r="BD250" s="38"/>
      <c r="BE250" s="38"/>
      <c r="BF250" s="38"/>
      <c r="BG250" s="38"/>
      <c r="BH250" s="38"/>
      <c r="BI250" s="38"/>
      <c r="BJ250" s="38"/>
      <c r="BK250" s="38"/>
    </row>
    <row r="251" spans="1:63" ht="15.75" customHeight="1" x14ac:dyDescent="0.25">
      <c r="A251" s="38"/>
      <c r="B251" s="38"/>
      <c r="C251" s="38"/>
      <c r="D251" s="38"/>
      <c r="E251" s="38"/>
      <c r="F251" s="38"/>
      <c r="G251" s="38"/>
      <c r="H251" s="38"/>
      <c r="I251" s="38"/>
      <c r="J251" s="38"/>
      <c r="K251" s="38"/>
      <c r="L251" s="38"/>
      <c r="M251" s="38"/>
      <c r="N251" s="38"/>
      <c r="O251" s="38"/>
      <c r="P251" s="40"/>
      <c r="Q251" s="40"/>
      <c r="R251" s="38"/>
      <c r="S251" s="38"/>
      <c r="T251" s="38"/>
      <c r="U251" s="38"/>
      <c r="V251" s="40"/>
      <c r="W251" s="40"/>
      <c r="X251" s="38"/>
      <c r="Y251" s="41"/>
      <c r="Z251" s="38"/>
      <c r="AA251" s="38"/>
      <c r="AB251" s="38"/>
      <c r="AC251" s="38"/>
      <c r="AD251" s="38"/>
      <c r="AE251" s="38"/>
      <c r="AF251" s="38"/>
      <c r="AG251" s="38"/>
      <c r="AH251" s="38"/>
      <c r="AI251" s="38"/>
      <c r="AJ251" s="38"/>
      <c r="AK251" s="40"/>
      <c r="AL251" s="40"/>
      <c r="AM251" s="40"/>
      <c r="AN251" s="40"/>
      <c r="AO251" s="40"/>
      <c r="AP251" s="40"/>
      <c r="AQ251" s="40"/>
      <c r="AR251" s="38"/>
      <c r="AS251" s="38"/>
      <c r="AT251" s="38"/>
      <c r="AU251" s="38"/>
      <c r="AV251" s="38"/>
      <c r="AW251" s="38"/>
      <c r="AX251" s="38"/>
      <c r="AY251" s="38"/>
      <c r="AZ251" s="38"/>
      <c r="BA251" s="38"/>
      <c r="BB251" s="38"/>
      <c r="BC251" s="38"/>
      <c r="BD251" s="38"/>
      <c r="BE251" s="38"/>
      <c r="BF251" s="38"/>
      <c r="BG251" s="38"/>
      <c r="BH251" s="38"/>
      <c r="BI251" s="38"/>
      <c r="BJ251" s="38"/>
      <c r="BK251" s="38"/>
    </row>
    <row r="252" spans="1:63" ht="15.75" customHeight="1" x14ac:dyDescent="0.25">
      <c r="A252" s="38"/>
      <c r="B252" s="38"/>
      <c r="C252" s="38"/>
      <c r="D252" s="38"/>
      <c r="E252" s="38"/>
      <c r="F252" s="38"/>
      <c r="G252" s="38"/>
      <c r="H252" s="38"/>
      <c r="I252" s="38"/>
      <c r="J252" s="38"/>
      <c r="K252" s="38"/>
      <c r="L252" s="38"/>
      <c r="M252" s="38"/>
      <c r="N252" s="38"/>
      <c r="O252" s="38"/>
      <c r="P252" s="40"/>
      <c r="Q252" s="40"/>
      <c r="R252" s="38"/>
      <c r="S252" s="38"/>
      <c r="T252" s="38"/>
      <c r="U252" s="38"/>
      <c r="V252" s="40"/>
      <c r="W252" s="40"/>
      <c r="X252" s="38"/>
      <c r="Y252" s="41"/>
      <c r="Z252" s="38"/>
      <c r="AA252" s="38"/>
      <c r="AB252" s="38"/>
      <c r="AC252" s="38"/>
      <c r="AD252" s="38"/>
      <c r="AE252" s="38"/>
      <c r="AF252" s="38"/>
      <c r="AG252" s="38"/>
      <c r="AH252" s="38"/>
      <c r="AI252" s="38"/>
      <c r="AJ252" s="38"/>
      <c r="AK252" s="40"/>
      <c r="AL252" s="40"/>
      <c r="AM252" s="40"/>
      <c r="AN252" s="40"/>
      <c r="AO252" s="40"/>
      <c r="AP252" s="40"/>
      <c r="AQ252" s="40"/>
      <c r="AR252" s="38"/>
      <c r="AS252" s="38"/>
      <c r="AT252" s="38"/>
      <c r="AU252" s="38"/>
      <c r="AV252" s="38"/>
      <c r="AW252" s="38"/>
      <c r="AX252" s="38"/>
      <c r="AY252" s="38"/>
      <c r="AZ252" s="38"/>
      <c r="BA252" s="38"/>
      <c r="BB252" s="38"/>
      <c r="BC252" s="38"/>
      <c r="BD252" s="38"/>
      <c r="BE252" s="38"/>
      <c r="BF252" s="38"/>
      <c r="BG252" s="38"/>
      <c r="BH252" s="38"/>
      <c r="BI252" s="38"/>
      <c r="BJ252" s="38"/>
      <c r="BK252" s="38"/>
    </row>
    <row r="253" spans="1:63" ht="15.75" customHeight="1" x14ac:dyDescent="0.25">
      <c r="A253" s="38"/>
      <c r="B253" s="38"/>
      <c r="C253" s="38"/>
      <c r="D253" s="38"/>
      <c r="E253" s="38"/>
      <c r="F253" s="38"/>
      <c r="G253" s="38"/>
      <c r="H253" s="38"/>
      <c r="I253" s="38"/>
      <c r="J253" s="38"/>
      <c r="K253" s="38"/>
      <c r="L253" s="38"/>
      <c r="M253" s="38"/>
      <c r="N253" s="38"/>
      <c r="O253" s="38"/>
      <c r="P253" s="40"/>
      <c r="Q253" s="40"/>
      <c r="R253" s="38"/>
      <c r="S253" s="38"/>
      <c r="T253" s="38"/>
      <c r="U253" s="38"/>
      <c r="V253" s="40"/>
      <c r="W253" s="40"/>
      <c r="X253" s="38"/>
      <c r="Y253" s="41"/>
      <c r="Z253" s="38"/>
      <c r="AA253" s="38"/>
      <c r="AB253" s="38"/>
      <c r="AC253" s="38"/>
      <c r="AD253" s="38"/>
      <c r="AE253" s="38"/>
      <c r="AF253" s="38"/>
      <c r="AG253" s="38"/>
      <c r="AH253" s="38"/>
      <c r="AI253" s="38"/>
      <c r="AJ253" s="38"/>
      <c r="AK253" s="40"/>
      <c r="AL253" s="40"/>
      <c r="AM253" s="40"/>
      <c r="AN253" s="40"/>
      <c r="AO253" s="40"/>
      <c r="AP253" s="40"/>
      <c r="AQ253" s="40"/>
      <c r="AR253" s="38"/>
      <c r="AS253" s="38"/>
      <c r="AT253" s="38"/>
      <c r="AU253" s="38"/>
      <c r="AV253" s="38"/>
      <c r="AW253" s="38"/>
      <c r="AX253" s="38"/>
      <c r="AY253" s="38"/>
      <c r="AZ253" s="38"/>
      <c r="BA253" s="38"/>
      <c r="BB253" s="38"/>
      <c r="BC253" s="38"/>
      <c r="BD253" s="38"/>
      <c r="BE253" s="38"/>
      <c r="BF253" s="38"/>
      <c r="BG253" s="38"/>
      <c r="BH253" s="38"/>
      <c r="BI253" s="38"/>
      <c r="BJ253" s="38"/>
      <c r="BK253" s="38"/>
    </row>
    <row r="254" spans="1:63" ht="15.75" customHeight="1" x14ac:dyDescent="0.25">
      <c r="A254" s="38"/>
      <c r="B254" s="38"/>
      <c r="C254" s="38"/>
      <c r="D254" s="38"/>
      <c r="E254" s="38"/>
      <c r="F254" s="38"/>
      <c r="G254" s="38"/>
      <c r="H254" s="38"/>
      <c r="I254" s="38"/>
      <c r="J254" s="38"/>
      <c r="K254" s="38"/>
      <c r="L254" s="38"/>
      <c r="M254" s="38"/>
      <c r="N254" s="38"/>
      <c r="O254" s="38"/>
      <c r="P254" s="40"/>
      <c r="Q254" s="40"/>
      <c r="R254" s="38"/>
      <c r="S254" s="38"/>
      <c r="T254" s="38"/>
      <c r="U254" s="38"/>
      <c r="V254" s="40"/>
      <c r="W254" s="40"/>
      <c r="X254" s="38"/>
      <c r="Y254" s="41"/>
      <c r="Z254" s="38"/>
      <c r="AA254" s="38"/>
      <c r="AB254" s="38"/>
      <c r="AC254" s="38"/>
      <c r="AD254" s="38"/>
      <c r="AE254" s="38"/>
      <c r="AF254" s="38"/>
      <c r="AG254" s="38"/>
      <c r="AH254" s="38"/>
      <c r="AI254" s="38"/>
      <c r="AJ254" s="38"/>
      <c r="AK254" s="40"/>
      <c r="AL254" s="40"/>
      <c r="AM254" s="40"/>
      <c r="AN254" s="40"/>
      <c r="AO254" s="40"/>
      <c r="AP254" s="40"/>
      <c r="AQ254" s="40"/>
      <c r="AR254" s="38"/>
      <c r="AS254" s="38"/>
      <c r="AT254" s="38"/>
      <c r="AU254" s="38"/>
      <c r="AV254" s="38"/>
      <c r="AW254" s="38"/>
      <c r="AX254" s="38"/>
      <c r="AY254" s="38"/>
      <c r="AZ254" s="38"/>
      <c r="BA254" s="38"/>
      <c r="BB254" s="38"/>
      <c r="BC254" s="38"/>
      <c r="BD254" s="38"/>
      <c r="BE254" s="38"/>
      <c r="BF254" s="38"/>
      <c r="BG254" s="38"/>
      <c r="BH254" s="38"/>
      <c r="BI254" s="38"/>
      <c r="BJ254" s="38"/>
      <c r="BK254" s="38"/>
    </row>
    <row r="255" spans="1:63" ht="15.75" customHeight="1" x14ac:dyDescent="0.25">
      <c r="A255" s="38"/>
      <c r="B255" s="38"/>
      <c r="C255" s="38"/>
      <c r="D255" s="38"/>
      <c r="E255" s="38"/>
      <c r="F255" s="38"/>
      <c r="G255" s="38"/>
      <c r="H255" s="38"/>
      <c r="I255" s="38"/>
      <c r="J255" s="38"/>
      <c r="K255" s="38"/>
      <c r="L255" s="38"/>
      <c r="M255" s="38"/>
      <c r="N255" s="38"/>
      <c r="O255" s="38"/>
      <c r="P255" s="40"/>
      <c r="Q255" s="40"/>
      <c r="R255" s="38"/>
      <c r="S255" s="38"/>
      <c r="T255" s="38"/>
      <c r="U255" s="38"/>
      <c r="V255" s="40"/>
      <c r="W255" s="40"/>
      <c r="X255" s="38"/>
      <c r="Y255" s="41"/>
      <c r="Z255" s="38"/>
      <c r="AA255" s="38"/>
      <c r="AB255" s="38"/>
      <c r="AC255" s="38"/>
      <c r="AD255" s="38"/>
      <c r="AE255" s="38"/>
      <c r="AF255" s="38"/>
      <c r="AG255" s="38"/>
      <c r="AH255" s="38"/>
      <c r="AI255" s="38"/>
      <c r="AJ255" s="38"/>
      <c r="AK255" s="40"/>
      <c r="AL255" s="40"/>
      <c r="AM255" s="40"/>
      <c r="AN255" s="40"/>
      <c r="AO255" s="40"/>
      <c r="AP255" s="40"/>
      <c r="AQ255" s="40"/>
      <c r="AR255" s="38"/>
      <c r="AS255" s="38"/>
      <c r="AT255" s="38"/>
      <c r="AU255" s="38"/>
      <c r="AV255" s="38"/>
      <c r="AW255" s="38"/>
      <c r="AX255" s="38"/>
      <c r="AY255" s="38"/>
      <c r="AZ255" s="38"/>
      <c r="BA255" s="38"/>
      <c r="BB255" s="38"/>
      <c r="BC255" s="38"/>
      <c r="BD255" s="38"/>
      <c r="BE255" s="38"/>
      <c r="BF255" s="38"/>
      <c r="BG255" s="38"/>
      <c r="BH255" s="38"/>
      <c r="BI255" s="38"/>
      <c r="BJ255" s="38"/>
      <c r="BK255" s="38"/>
    </row>
    <row r="256" spans="1:63" ht="15.75" customHeight="1" x14ac:dyDescent="0.25">
      <c r="A256" s="38"/>
      <c r="B256" s="38"/>
      <c r="C256" s="38"/>
      <c r="D256" s="38"/>
      <c r="E256" s="38"/>
      <c r="F256" s="38"/>
      <c r="G256" s="38"/>
      <c r="H256" s="38"/>
      <c r="I256" s="38"/>
      <c r="J256" s="38"/>
      <c r="K256" s="38"/>
      <c r="L256" s="38"/>
      <c r="M256" s="38"/>
      <c r="N256" s="38"/>
      <c r="O256" s="38"/>
      <c r="P256" s="40"/>
      <c r="Q256" s="40"/>
      <c r="R256" s="38"/>
      <c r="S256" s="38"/>
      <c r="T256" s="38"/>
      <c r="U256" s="38"/>
      <c r="V256" s="40"/>
      <c r="W256" s="40"/>
      <c r="X256" s="38"/>
      <c r="Y256" s="41"/>
      <c r="Z256" s="38"/>
      <c r="AA256" s="38"/>
      <c r="AB256" s="38"/>
      <c r="AC256" s="38"/>
      <c r="AD256" s="38"/>
      <c r="AE256" s="38"/>
      <c r="AF256" s="38"/>
      <c r="AG256" s="38"/>
      <c r="AH256" s="38"/>
      <c r="AI256" s="38"/>
      <c r="AJ256" s="38"/>
      <c r="AK256" s="40"/>
      <c r="AL256" s="40"/>
      <c r="AM256" s="40"/>
      <c r="AN256" s="40"/>
      <c r="AO256" s="40"/>
      <c r="AP256" s="40"/>
      <c r="AQ256" s="40"/>
      <c r="AR256" s="38"/>
      <c r="AS256" s="38"/>
      <c r="AT256" s="38"/>
      <c r="AU256" s="38"/>
      <c r="AV256" s="38"/>
      <c r="AW256" s="38"/>
      <c r="AX256" s="38"/>
      <c r="AY256" s="38"/>
      <c r="AZ256" s="38"/>
      <c r="BA256" s="38"/>
      <c r="BB256" s="38"/>
      <c r="BC256" s="38"/>
      <c r="BD256" s="38"/>
      <c r="BE256" s="38"/>
      <c r="BF256" s="38"/>
      <c r="BG256" s="38"/>
      <c r="BH256" s="38"/>
      <c r="BI256" s="38"/>
      <c r="BJ256" s="38"/>
      <c r="BK256" s="38"/>
    </row>
    <row r="257" spans="1:63" ht="15.75" customHeight="1" x14ac:dyDescent="0.25">
      <c r="A257" s="38"/>
      <c r="B257" s="38"/>
      <c r="C257" s="38"/>
      <c r="D257" s="38"/>
      <c r="E257" s="38"/>
      <c r="F257" s="38"/>
      <c r="G257" s="38"/>
      <c r="H257" s="38"/>
      <c r="I257" s="38"/>
      <c r="J257" s="38"/>
      <c r="K257" s="38"/>
      <c r="L257" s="38"/>
      <c r="M257" s="38"/>
      <c r="N257" s="38"/>
      <c r="O257" s="38"/>
      <c r="P257" s="40"/>
      <c r="Q257" s="40"/>
      <c r="R257" s="38"/>
      <c r="S257" s="38"/>
      <c r="T257" s="38"/>
      <c r="U257" s="38"/>
      <c r="V257" s="40"/>
      <c r="W257" s="40"/>
      <c r="X257" s="38"/>
      <c r="Y257" s="41"/>
      <c r="Z257" s="38"/>
      <c r="AA257" s="38"/>
      <c r="AB257" s="38"/>
      <c r="AC257" s="38"/>
      <c r="AD257" s="38"/>
      <c r="AE257" s="38"/>
      <c r="AF257" s="38"/>
      <c r="AG257" s="38"/>
      <c r="AH257" s="38"/>
      <c r="AI257" s="38"/>
      <c r="AJ257" s="38"/>
      <c r="AK257" s="40"/>
      <c r="AL257" s="40"/>
      <c r="AM257" s="40"/>
      <c r="AN257" s="40"/>
      <c r="AO257" s="40"/>
      <c r="AP257" s="40"/>
      <c r="AQ257" s="40"/>
      <c r="AR257" s="38"/>
      <c r="AS257" s="38"/>
      <c r="AT257" s="38"/>
      <c r="AU257" s="38"/>
      <c r="AV257" s="38"/>
      <c r="AW257" s="38"/>
      <c r="AX257" s="38"/>
      <c r="AY257" s="38"/>
      <c r="AZ257" s="38"/>
      <c r="BA257" s="38"/>
      <c r="BB257" s="38"/>
      <c r="BC257" s="38"/>
      <c r="BD257" s="38"/>
      <c r="BE257" s="38"/>
      <c r="BF257" s="38"/>
      <c r="BG257" s="38"/>
      <c r="BH257" s="38"/>
      <c r="BI257" s="38"/>
      <c r="BJ257" s="38"/>
      <c r="BK257" s="38"/>
    </row>
    <row r="258" spans="1:63" ht="15.75" customHeight="1" x14ac:dyDescent="0.25">
      <c r="A258" s="38"/>
      <c r="B258" s="38"/>
      <c r="C258" s="38"/>
      <c r="D258" s="38"/>
      <c r="E258" s="38"/>
      <c r="F258" s="38"/>
      <c r="G258" s="38"/>
      <c r="H258" s="38"/>
      <c r="I258" s="38"/>
      <c r="J258" s="38"/>
      <c r="K258" s="38"/>
      <c r="L258" s="38"/>
      <c r="M258" s="38"/>
      <c r="N258" s="38"/>
      <c r="O258" s="38"/>
      <c r="P258" s="40"/>
      <c r="Q258" s="40"/>
      <c r="R258" s="38"/>
      <c r="S258" s="38"/>
      <c r="T258" s="38"/>
      <c r="U258" s="38"/>
      <c r="V258" s="40"/>
      <c r="W258" s="40"/>
      <c r="X258" s="38"/>
      <c r="Y258" s="41"/>
      <c r="Z258" s="38"/>
      <c r="AA258" s="38"/>
      <c r="AB258" s="38"/>
      <c r="AC258" s="38"/>
      <c r="AD258" s="38"/>
      <c r="AE258" s="38"/>
      <c r="AF258" s="38"/>
      <c r="AG258" s="38"/>
      <c r="AH258" s="38"/>
      <c r="AI258" s="38"/>
      <c r="AJ258" s="38"/>
      <c r="AK258" s="40"/>
      <c r="AL258" s="40"/>
      <c r="AM258" s="40"/>
      <c r="AN258" s="40"/>
      <c r="AO258" s="40"/>
      <c r="AP258" s="40"/>
      <c r="AQ258" s="40"/>
      <c r="AR258" s="38"/>
      <c r="AS258" s="38"/>
      <c r="AT258" s="38"/>
      <c r="AU258" s="38"/>
      <c r="AV258" s="38"/>
      <c r="AW258" s="38"/>
      <c r="AX258" s="38"/>
      <c r="AY258" s="38"/>
      <c r="AZ258" s="38"/>
      <c r="BA258" s="38"/>
      <c r="BB258" s="38"/>
      <c r="BC258" s="38"/>
      <c r="BD258" s="38"/>
      <c r="BE258" s="38"/>
      <c r="BF258" s="38"/>
      <c r="BG258" s="38"/>
      <c r="BH258" s="38"/>
      <c r="BI258" s="38"/>
      <c r="BJ258" s="38"/>
      <c r="BK258" s="38"/>
    </row>
    <row r="259" spans="1:63" ht="15.75" customHeight="1" x14ac:dyDescent="0.25">
      <c r="A259" s="38"/>
      <c r="B259" s="38"/>
      <c r="C259" s="38"/>
      <c r="D259" s="38"/>
      <c r="E259" s="38"/>
      <c r="F259" s="38"/>
      <c r="G259" s="38"/>
      <c r="H259" s="38"/>
      <c r="I259" s="38"/>
      <c r="J259" s="38"/>
      <c r="K259" s="38"/>
      <c r="L259" s="38"/>
      <c r="M259" s="38"/>
      <c r="N259" s="38"/>
      <c r="O259" s="38"/>
      <c r="P259" s="40"/>
      <c r="Q259" s="40"/>
      <c r="R259" s="38"/>
      <c r="S259" s="38"/>
      <c r="T259" s="38"/>
      <c r="U259" s="38"/>
      <c r="V259" s="40"/>
      <c r="W259" s="40"/>
      <c r="X259" s="38"/>
      <c r="Y259" s="41"/>
      <c r="Z259" s="38"/>
      <c r="AA259" s="38"/>
      <c r="AB259" s="38"/>
      <c r="AC259" s="38"/>
      <c r="AD259" s="38"/>
      <c r="AE259" s="38"/>
      <c r="AF259" s="38"/>
      <c r="AG259" s="38"/>
      <c r="AH259" s="38"/>
      <c r="AI259" s="38"/>
      <c r="AJ259" s="38"/>
      <c r="AK259" s="40"/>
      <c r="AL259" s="40"/>
      <c r="AM259" s="40"/>
      <c r="AN259" s="40"/>
      <c r="AO259" s="40"/>
      <c r="AP259" s="40"/>
      <c r="AQ259" s="40"/>
      <c r="AR259" s="38"/>
      <c r="AS259" s="38"/>
      <c r="AT259" s="38"/>
      <c r="AU259" s="38"/>
      <c r="AV259" s="38"/>
      <c r="AW259" s="38"/>
      <c r="AX259" s="38"/>
      <c r="AY259" s="38"/>
      <c r="AZ259" s="38"/>
      <c r="BA259" s="38"/>
      <c r="BB259" s="38"/>
      <c r="BC259" s="38"/>
      <c r="BD259" s="38"/>
      <c r="BE259" s="38"/>
      <c r="BF259" s="38"/>
      <c r="BG259" s="38"/>
      <c r="BH259" s="38"/>
      <c r="BI259" s="38"/>
      <c r="BJ259" s="38"/>
      <c r="BK259" s="38"/>
    </row>
    <row r="260" spans="1:63" ht="15.75" customHeight="1" x14ac:dyDescent="0.25">
      <c r="A260" s="38"/>
      <c r="B260" s="38"/>
      <c r="C260" s="38"/>
      <c r="D260" s="38"/>
      <c r="E260" s="38"/>
      <c r="F260" s="38"/>
      <c r="G260" s="38"/>
      <c r="H260" s="38"/>
      <c r="I260" s="38"/>
      <c r="J260" s="38"/>
      <c r="K260" s="38"/>
      <c r="L260" s="38"/>
      <c r="M260" s="38"/>
      <c r="N260" s="38"/>
      <c r="O260" s="38"/>
      <c r="P260" s="40"/>
      <c r="Q260" s="40"/>
      <c r="R260" s="38"/>
      <c r="S260" s="38"/>
      <c r="T260" s="38"/>
      <c r="U260" s="38"/>
      <c r="V260" s="40"/>
      <c r="W260" s="40"/>
      <c r="X260" s="38"/>
      <c r="Y260" s="41"/>
      <c r="Z260" s="38"/>
      <c r="AA260" s="38"/>
      <c r="AB260" s="38"/>
      <c r="AC260" s="38"/>
      <c r="AD260" s="38"/>
      <c r="AE260" s="38"/>
      <c r="AF260" s="38"/>
      <c r="AG260" s="38"/>
      <c r="AH260" s="38"/>
      <c r="AI260" s="38"/>
      <c r="AJ260" s="38"/>
      <c r="AK260" s="40"/>
      <c r="AL260" s="40"/>
      <c r="AM260" s="40"/>
      <c r="AN260" s="40"/>
      <c r="AO260" s="40"/>
      <c r="AP260" s="40"/>
      <c r="AQ260" s="40"/>
      <c r="AR260" s="38"/>
      <c r="AS260" s="38"/>
      <c r="AT260" s="38"/>
      <c r="AU260" s="38"/>
      <c r="AV260" s="38"/>
      <c r="AW260" s="38"/>
      <c r="AX260" s="38"/>
      <c r="AY260" s="38"/>
      <c r="AZ260" s="38"/>
      <c r="BA260" s="38"/>
      <c r="BB260" s="38"/>
      <c r="BC260" s="38"/>
      <c r="BD260" s="38"/>
      <c r="BE260" s="38"/>
      <c r="BF260" s="38"/>
      <c r="BG260" s="38"/>
      <c r="BH260" s="38"/>
      <c r="BI260" s="38"/>
      <c r="BJ260" s="38"/>
      <c r="BK260" s="38"/>
    </row>
    <row r="261" spans="1:63" ht="15.75" customHeight="1" x14ac:dyDescent="0.25">
      <c r="A261" s="38"/>
      <c r="B261" s="38"/>
      <c r="C261" s="38"/>
      <c r="D261" s="38"/>
      <c r="E261" s="38"/>
      <c r="F261" s="38"/>
      <c r="G261" s="38"/>
      <c r="H261" s="38"/>
      <c r="I261" s="38"/>
      <c r="J261" s="38"/>
      <c r="K261" s="38"/>
      <c r="L261" s="38"/>
      <c r="M261" s="38"/>
      <c r="N261" s="38"/>
      <c r="O261" s="38"/>
      <c r="P261" s="40"/>
      <c r="Q261" s="40"/>
      <c r="R261" s="38"/>
      <c r="S261" s="38"/>
      <c r="T261" s="38"/>
      <c r="U261" s="38"/>
      <c r="V261" s="40"/>
      <c r="W261" s="40"/>
      <c r="X261" s="38"/>
      <c r="Y261" s="41"/>
      <c r="Z261" s="38"/>
      <c r="AA261" s="38"/>
      <c r="AB261" s="38"/>
      <c r="AC261" s="38"/>
      <c r="AD261" s="38"/>
      <c r="AE261" s="38"/>
      <c r="AF261" s="38"/>
      <c r="AG261" s="38"/>
      <c r="AH261" s="38"/>
      <c r="AI261" s="38"/>
      <c r="AJ261" s="38"/>
      <c r="AK261" s="40"/>
      <c r="AL261" s="40"/>
      <c r="AM261" s="40"/>
      <c r="AN261" s="40"/>
      <c r="AO261" s="40"/>
      <c r="AP261" s="40"/>
      <c r="AQ261" s="40"/>
      <c r="AR261" s="38"/>
      <c r="AS261" s="38"/>
      <c r="AT261" s="38"/>
      <c r="AU261" s="38"/>
      <c r="AV261" s="38"/>
      <c r="AW261" s="38"/>
      <c r="AX261" s="38"/>
      <c r="AY261" s="38"/>
      <c r="AZ261" s="38"/>
      <c r="BA261" s="38"/>
      <c r="BB261" s="38"/>
      <c r="BC261" s="38"/>
      <c r="BD261" s="38"/>
      <c r="BE261" s="38"/>
      <c r="BF261" s="38"/>
      <c r="BG261" s="38"/>
      <c r="BH261" s="38"/>
      <c r="BI261" s="38"/>
      <c r="BJ261" s="38"/>
      <c r="BK261" s="38"/>
    </row>
    <row r="262" spans="1:63" ht="15.75" customHeight="1" x14ac:dyDescent="0.25">
      <c r="A262" s="38"/>
      <c r="B262" s="38"/>
      <c r="C262" s="38"/>
      <c r="D262" s="38"/>
      <c r="E262" s="38"/>
      <c r="F262" s="38"/>
      <c r="G262" s="38"/>
      <c r="H262" s="38"/>
      <c r="I262" s="38"/>
      <c r="J262" s="38"/>
      <c r="K262" s="38"/>
      <c r="L262" s="38"/>
      <c r="M262" s="38"/>
      <c r="N262" s="38"/>
      <c r="O262" s="38"/>
      <c r="P262" s="40"/>
      <c r="Q262" s="40"/>
      <c r="R262" s="38"/>
      <c r="S262" s="38"/>
      <c r="T262" s="38"/>
      <c r="U262" s="38"/>
      <c r="V262" s="40"/>
      <c r="W262" s="40"/>
      <c r="X262" s="38"/>
      <c r="Y262" s="41"/>
      <c r="Z262" s="38"/>
      <c r="AA262" s="38"/>
      <c r="AB262" s="38"/>
      <c r="AC262" s="38"/>
      <c r="AD262" s="38"/>
      <c r="AE262" s="38"/>
      <c r="AF262" s="38"/>
      <c r="AG262" s="38"/>
      <c r="AH262" s="38"/>
      <c r="AI262" s="38"/>
      <c r="AJ262" s="38"/>
      <c r="AK262" s="40"/>
      <c r="AL262" s="40"/>
      <c r="AM262" s="40"/>
      <c r="AN262" s="40"/>
      <c r="AO262" s="40"/>
      <c r="AP262" s="40"/>
      <c r="AQ262" s="40"/>
      <c r="AR262" s="38"/>
      <c r="AS262" s="38"/>
      <c r="AT262" s="38"/>
      <c r="AU262" s="38"/>
      <c r="AV262" s="38"/>
      <c r="AW262" s="38"/>
      <c r="AX262" s="38"/>
      <c r="AY262" s="38"/>
      <c r="AZ262" s="38"/>
      <c r="BA262" s="38"/>
      <c r="BB262" s="38"/>
      <c r="BC262" s="38"/>
      <c r="BD262" s="38"/>
      <c r="BE262" s="38"/>
      <c r="BF262" s="38"/>
      <c r="BG262" s="38"/>
      <c r="BH262" s="38"/>
      <c r="BI262" s="38"/>
      <c r="BJ262" s="38"/>
      <c r="BK262" s="38"/>
    </row>
    <row r="263" spans="1:63" ht="15.75" customHeight="1" x14ac:dyDescent="0.25">
      <c r="A263" s="38"/>
      <c r="B263" s="38"/>
      <c r="C263" s="38"/>
      <c r="D263" s="38"/>
      <c r="E263" s="38"/>
      <c r="F263" s="38"/>
      <c r="G263" s="38"/>
      <c r="H263" s="38"/>
      <c r="I263" s="38"/>
      <c r="J263" s="38"/>
      <c r="K263" s="38"/>
      <c r="L263" s="38"/>
      <c r="M263" s="38"/>
      <c r="N263" s="38"/>
      <c r="O263" s="38"/>
      <c r="P263" s="40"/>
      <c r="Q263" s="40"/>
      <c r="R263" s="38"/>
      <c r="S263" s="38"/>
      <c r="T263" s="38"/>
      <c r="U263" s="38"/>
      <c r="V263" s="40"/>
      <c r="W263" s="40"/>
      <c r="X263" s="38"/>
      <c r="Y263" s="41"/>
      <c r="Z263" s="38"/>
      <c r="AA263" s="38"/>
      <c r="AB263" s="38"/>
      <c r="AC263" s="38"/>
      <c r="AD263" s="38"/>
      <c r="AE263" s="38"/>
      <c r="AF263" s="38"/>
      <c r="AG263" s="38"/>
      <c r="AH263" s="38"/>
      <c r="AI263" s="38"/>
      <c r="AJ263" s="38"/>
      <c r="AK263" s="40"/>
      <c r="AL263" s="40"/>
      <c r="AM263" s="40"/>
      <c r="AN263" s="40"/>
      <c r="AO263" s="40"/>
      <c r="AP263" s="40"/>
      <c r="AQ263" s="40"/>
      <c r="AR263" s="38"/>
      <c r="AS263" s="38"/>
      <c r="AT263" s="38"/>
      <c r="AU263" s="38"/>
      <c r="AV263" s="38"/>
      <c r="AW263" s="38"/>
      <c r="AX263" s="38"/>
      <c r="AY263" s="38"/>
      <c r="AZ263" s="38"/>
      <c r="BA263" s="38"/>
      <c r="BB263" s="38"/>
      <c r="BC263" s="38"/>
      <c r="BD263" s="38"/>
      <c r="BE263" s="38"/>
      <c r="BF263" s="38"/>
      <c r="BG263" s="38"/>
      <c r="BH263" s="38"/>
      <c r="BI263" s="38"/>
      <c r="BJ263" s="38"/>
      <c r="BK263" s="38"/>
    </row>
    <row r="264" spans="1:63" ht="15.75" customHeight="1" x14ac:dyDescent="0.25">
      <c r="A264" s="38"/>
      <c r="B264" s="38"/>
      <c r="C264" s="38"/>
      <c r="D264" s="38"/>
      <c r="E264" s="38"/>
      <c r="F264" s="38"/>
      <c r="G264" s="38"/>
      <c r="H264" s="38"/>
      <c r="I264" s="38"/>
      <c r="J264" s="38"/>
      <c r="K264" s="38"/>
      <c r="L264" s="38"/>
      <c r="M264" s="38"/>
      <c r="N264" s="38"/>
      <c r="O264" s="38"/>
      <c r="P264" s="40"/>
      <c r="Q264" s="40"/>
      <c r="R264" s="38"/>
      <c r="S264" s="38"/>
      <c r="T264" s="38"/>
      <c r="U264" s="38"/>
      <c r="V264" s="40"/>
      <c r="W264" s="40"/>
      <c r="X264" s="38"/>
      <c r="Y264" s="41"/>
      <c r="Z264" s="38"/>
      <c r="AA264" s="38"/>
      <c r="AB264" s="38"/>
      <c r="AC264" s="38"/>
      <c r="AD264" s="38"/>
      <c r="AE264" s="38"/>
      <c r="AF264" s="38"/>
      <c r="AG264" s="38"/>
      <c r="AH264" s="38"/>
      <c r="AI264" s="38"/>
      <c r="AJ264" s="38"/>
      <c r="AK264" s="40"/>
      <c r="AL264" s="40"/>
      <c r="AM264" s="40"/>
      <c r="AN264" s="40"/>
      <c r="AO264" s="40"/>
      <c r="AP264" s="40"/>
      <c r="AQ264" s="40"/>
      <c r="AR264" s="38"/>
      <c r="AS264" s="38"/>
      <c r="AT264" s="38"/>
      <c r="AU264" s="38"/>
      <c r="AV264" s="38"/>
      <c r="AW264" s="38"/>
      <c r="AX264" s="38"/>
      <c r="AY264" s="38"/>
      <c r="AZ264" s="38"/>
      <c r="BA264" s="38"/>
      <c r="BB264" s="38"/>
      <c r="BC264" s="38"/>
      <c r="BD264" s="38"/>
      <c r="BE264" s="38"/>
      <c r="BF264" s="38"/>
      <c r="BG264" s="38"/>
      <c r="BH264" s="38"/>
      <c r="BI264" s="38"/>
      <c r="BJ264" s="38"/>
      <c r="BK264" s="38"/>
    </row>
    <row r="265" spans="1:63" ht="15.75" customHeight="1" x14ac:dyDescent="0.25">
      <c r="A265" s="38"/>
      <c r="B265" s="38"/>
      <c r="C265" s="38"/>
      <c r="D265" s="38"/>
      <c r="E265" s="38"/>
      <c r="F265" s="38"/>
      <c r="G265" s="38"/>
      <c r="H265" s="38"/>
      <c r="I265" s="38"/>
      <c r="J265" s="38"/>
      <c r="K265" s="38"/>
      <c r="L265" s="38"/>
      <c r="M265" s="38"/>
      <c r="N265" s="38"/>
      <c r="O265" s="38"/>
      <c r="P265" s="40"/>
      <c r="Q265" s="40"/>
      <c r="R265" s="38"/>
      <c r="S265" s="38"/>
      <c r="T265" s="38"/>
      <c r="U265" s="38"/>
      <c r="V265" s="40"/>
      <c r="W265" s="40"/>
      <c r="X265" s="38"/>
      <c r="Y265" s="41"/>
      <c r="Z265" s="38"/>
      <c r="AA265" s="38"/>
      <c r="AB265" s="38"/>
      <c r="AC265" s="38"/>
      <c r="AD265" s="38"/>
      <c r="AE265" s="38"/>
      <c r="AF265" s="38"/>
      <c r="AG265" s="38"/>
      <c r="AH265" s="38"/>
      <c r="AI265" s="38"/>
      <c r="AJ265" s="38"/>
      <c r="AK265" s="40"/>
      <c r="AL265" s="40"/>
      <c r="AM265" s="40"/>
      <c r="AN265" s="40"/>
      <c r="AO265" s="40"/>
      <c r="AP265" s="40"/>
      <c r="AQ265" s="40"/>
      <c r="AR265" s="38"/>
      <c r="AS265" s="38"/>
      <c r="AT265" s="38"/>
      <c r="AU265" s="38"/>
      <c r="AV265" s="38"/>
      <c r="AW265" s="38"/>
      <c r="AX265" s="38"/>
      <c r="AY265" s="38"/>
      <c r="AZ265" s="38"/>
      <c r="BA265" s="38"/>
      <c r="BB265" s="38"/>
      <c r="BC265" s="38"/>
      <c r="BD265" s="38"/>
      <c r="BE265" s="38"/>
      <c r="BF265" s="38"/>
      <c r="BG265" s="38"/>
      <c r="BH265" s="38"/>
      <c r="BI265" s="38"/>
      <c r="BJ265" s="38"/>
      <c r="BK265" s="38"/>
    </row>
    <row r="266" spans="1:63" ht="15.75" customHeight="1" x14ac:dyDescent="0.25">
      <c r="A266" s="38"/>
      <c r="B266" s="38"/>
      <c r="C266" s="38"/>
      <c r="D266" s="38"/>
      <c r="E266" s="38"/>
      <c r="F266" s="38"/>
      <c r="G266" s="38"/>
      <c r="H266" s="38"/>
      <c r="I266" s="38"/>
      <c r="J266" s="38"/>
      <c r="K266" s="38"/>
      <c r="L266" s="38"/>
      <c r="M266" s="38"/>
      <c r="N266" s="38"/>
      <c r="O266" s="38"/>
      <c r="P266" s="40"/>
      <c r="Q266" s="40"/>
      <c r="R266" s="38"/>
      <c r="S266" s="38"/>
      <c r="T266" s="38"/>
      <c r="U266" s="38"/>
      <c r="V266" s="40"/>
      <c r="W266" s="40"/>
      <c r="X266" s="38"/>
      <c r="Y266" s="41"/>
      <c r="Z266" s="38"/>
      <c r="AA266" s="38"/>
      <c r="AB266" s="38"/>
      <c r="AC266" s="38"/>
      <c r="AD266" s="38"/>
      <c r="AE266" s="38"/>
      <c r="AF266" s="38"/>
      <c r="AG266" s="38"/>
      <c r="AH266" s="38"/>
      <c r="AI266" s="38"/>
      <c r="AJ266" s="38"/>
      <c r="AK266" s="40"/>
      <c r="AL266" s="40"/>
      <c r="AM266" s="40"/>
      <c r="AN266" s="40"/>
      <c r="AO266" s="40"/>
      <c r="AP266" s="40"/>
      <c r="AQ266" s="40"/>
      <c r="AR266" s="38"/>
      <c r="AS266" s="38"/>
      <c r="AT266" s="38"/>
      <c r="AU266" s="38"/>
      <c r="AV266" s="38"/>
      <c r="AW266" s="38"/>
      <c r="AX266" s="38"/>
      <c r="AY266" s="38"/>
      <c r="AZ266" s="38"/>
      <c r="BA266" s="38"/>
      <c r="BB266" s="38"/>
      <c r="BC266" s="38"/>
      <c r="BD266" s="38"/>
      <c r="BE266" s="38"/>
      <c r="BF266" s="38"/>
      <c r="BG266" s="38"/>
      <c r="BH266" s="38"/>
      <c r="BI266" s="38"/>
      <c r="BJ266" s="38"/>
      <c r="BK266" s="38"/>
    </row>
    <row r="267" spans="1:63" ht="15.75" customHeight="1" x14ac:dyDescent="0.25">
      <c r="A267" s="38"/>
      <c r="B267" s="38"/>
      <c r="C267" s="38"/>
      <c r="D267" s="38"/>
      <c r="E267" s="38"/>
      <c r="F267" s="38"/>
      <c r="G267" s="38"/>
      <c r="H267" s="38"/>
      <c r="I267" s="38"/>
      <c r="J267" s="38"/>
      <c r="K267" s="38"/>
      <c r="L267" s="38"/>
      <c r="M267" s="38"/>
      <c r="N267" s="38"/>
      <c r="O267" s="38"/>
      <c r="P267" s="40"/>
      <c r="Q267" s="40"/>
      <c r="R267" s="38"/>
      <c r="S267" s="38"/>
      <c r="T267" s="38"/>
      <c r="U267" s="38"/>
      <c r="V267" s="40"/>
      <c r="W267" s="40"/>
      <c r="X267" s="38"/>
      <c r="Y267" s="41"/>
      <c r="Z267" s="38"/>
      <c r="AA267" s="38"/>
      <c r="AB267" s="38"/>
      <c r="AC267" s="38"/>
      <c r="AD267" s="38"/>
      <c r="AE267" s="38"/>
      <c r="AF267" s="38"/>
      <c r="AG267" s="38"/>
      <c r="AH267" s="38"/>
      <c r="AI267" s="38"/>
      <c r="AJ267" s="38"/>
      <c r="AK267" s="40"/>
      <c r="AL267" s="40"/>
      <c r="AM267" s="40"/>
      <c r="AN267" s="40"/>
      <c r="AO267" s="40"/>
      <c r="AP267" s="40"/>
      <c r="AQ267" s="40"/>
      <c r="AR267" s="38"/>
      <c r="AS267" s="38"/>
      <c r="AT267" s="38"/>
      <c r="AU267" s="38"/>
      <c r="AV267" s="38"/>
      <c r="AW267" s="38"/>
      <c r="AX267" s="38"/>
      <c r="AY267" s="38"/>
      <c r="AZ267" s="38"/>
      <c r="BA267" s="38"/>
      <c r="BB267" s="38"/>
      <c r="BC267" s="38"/>
      <c r="BD267" s="38"/>
      <c r="BE267" s="38"/>
      <c r="BF267" s="38"/>
      <c r="BG267" s="38"/>
      <c r="BH267" s="38"/>
      <c r="BI267" s="38"/>
      <c r="BJ267" s="38"/>
      <c r="BK267" s="38"/>
    </row>
    <row r="268" spans="1:63" ht="15.75" customHeight="1" x14ac:dyDescent="0.25">
      <c r="A268" s="38"/>
      <c r="B268" s="38"/>
      <c r="C268" s="38"/>
      <c r="D268" s="38"/>
      <c r="E268" s="38"/>
      <c r="F268" s="38"/>
      <c r="G268" s="38"/>
      <c r="H268" s="38"/>
      <c r="I268" s="38"/>
      <c r="J268" s="38"/>
      <c r="K268" s="38"/>
      <c r="L268" s="38"/>
      <c r="M268" s="38"/>
      <c r="N268" s="38"/>
      <c r="O268" s="38"/>
      <c r="P268" s="40"/>
      <c r="Q268" s="40"/>
      <c r="R268" s="38"/>
      <c r="S268" s="38"/>
      <c r="T268" s="38"/>
      <c r="U268" s="38"/>
      <c r="V268" s="40"/>
      <c r="W268" s="40"/>
      <c r="X268" s="38"/>
      <c r="Y268" s="41"/>
      <c r="Z268" s="38"/>
      <c r="AA268" s="38"/>
      <c r="AB268" s="38"/>
      <c r="AC268" s="38"/>
      <c r="AD268" s="38"/>
      <c r="AE268" s="38"/>
      <c r="AF268" s="38"/>
      <c r="AG268" s="38"/>
      <c r="AH268" s="38"/>
      <c r="AI268" s="38"/>
      <c r="AJ268" s="38"/>
      <c r="AK268" s="40"/>
      <c r="AL268" s="40"/>
      <c r="AM268" s="40"/>
      <c r="AN268" s="40"/>
      <c r="AO268" s="40"/>
      <c r="AP268" s="40"/>
      <c r="AQ268" s="40"/>
      <c r="AR268" s="38"/>
      <c r="AS268" s="38"/>
      <c r="AT268" s="38"/>
      <c r="AU268" s="38"/>
      <c r="AV268" s="38"/>
      <c r="AW268" s="38"/>
      <c r="AX268" s="38"/>
      <c r="AY268" s="38"/>
      <c r="AZ268" s="38"/>
      <c r="BA268" s="38"/>
      <c r="BB268" s="38"/>
      <c r="BC268" s="38"/>
      <c r="BD268" s="38"/>
      <c r="BE268" s="38"/>
      <c r="BF268" s="38"/>
      <c r="BG268" s="38"/>
      <c r="BH268" s="38"/>
      <c r="BI268" s="38"/>
      <c r="BJ268" s="38"/>
      <c r="BK268" s="38"/>
    </row>
    <row r="269" spans="1:63" ht="15.75" customHeight="1" x14ac:dyDescent="0.25">
      <c r="A269" s="38"/>
      <c r="B269" s="38"/>
      <c r="C269" s="38"/>
      <c r="D269" s="38"/>
      <c r="E269" s="38"/>
      <c r="F269" s="38"/>
      <c r="G269" s="38"/>
      <c r="H269" s="38"/>
      <c r="I269" s="38"/>
      <c r="J269" s="38"/>
      <c r="K269" s="38"/>
      <c r="L269" s="38"/>
      <c r="M269" s="38"/>
      <c r="N269" s="38"/>
      <c r="O269" s="38"/>
      <c r="P269" s="40"/>
      <c r="Q269" s="40"/>
      <c r="R269" s="38"/>
      <c r="S269" s="38"/>
      <c r="T269" s="38"/>
      <c r="U269" s="38"/>
      <c r="V269" s="40"/>
      <c r="W269" s="40"/>
      <c r="X269" s="38"/>
      <c r="Y269" s="41"/>
      <c r="Z269" s="38"/>
      <c r="AA269" s="38"/>
      <c r="AB269" s="38"/>
      <c r="AC269" s="38"/>
      <c r="AD269" s="38"/>
      <c r="AE269" s="38"/>
      <c r="AF269" s="38"/>
      <c r="AG269" s="38"/>
      <c r="AH269" s="38"/>
      <c r="AI269" s="38"/>
      <c r="AJ269" s="38"/>
      <c r="AK269" s="40"/>
      <c r="AL269" s="40"/>
      <c r="AM269" s="40"/>
      <c r="AN269" s="40"/>
      <c r="AO269" s="40"/>
      <c r="AP269" s="40"/>
      <c r="AQ269" s="40"/>
      <c r="AR269" s="38"/>
      <c r="AS269" s="38"/>
      <c r="AT269" s="38"/>
      <c r="AU269" s="38"/>
      <c r="AV269" s="38"/>
      <c r="AW269" s="38"/>
      <c r="AX269" s="38"/>
      <c r="AY269" s="38"/>
      <c r="AZ269" s="38"/>
      <c r="BA269" s="38"/>
      <c r="BB269" s="38"/>
      <c r="BC269" s="38"/>
      <c r="BD269" s="38"/>
      <c r="BE269" s="38"/>
      <c r="BF269" s="38"/>
      <c r="BG269" s="38"/>
      <c r="BH269" s="38"/>
      <c r="BI269" s="38"/>
      <c r="BJ269" s="38"/>
      <c r="BK269" s="38"/>
    </row>
    <row r="270" spans="1:63" ht="15.75" customHeight="1" x14ac:dyDescent="0.25">
      <c r="A270" s="38"/>
      <c r="B270" s="38"/>
      <c r="C270" s="38"/>
      <c r="D270" s="38"/>
      <c r="E270" s="38"/>
      <c r="F270" s="38"/>
      <c r="G270" s="38"/>
      <c r="H270" s="38"/>
      <c r="I270" s="38"/>
      <c r="J270" s="38"/>
      <c r="K270" s="38"/>
      <c r="L270" s="38"/>
      <c r="M270" s="38"/>
      <c r="N270" s="38"/>
      <c r="O270" s="38"/>
      <c r="P270" s="40"/>
      <c r="Q270" s="40"/>
      <c r="R270" s="38"/>
      <c r="S270" s="38"/>
      <c r="T270" s="38"/>
      <c r="U270" s="38"/>
      <c r="V270" s="40"/>
      <c r="W270" s="40"/>
      <c r="X270" s="38"/>
      <c r="Y270" s="41"/>
      <c r="Z270" s="38"/>
      <c r="AA270" s="38"/>
      <c r="AB270" s="38"/>
      <c r="AC270" s="38"/>
      <c r="AD270" s="38"/>
      <c r="AE270" s="38"/>
      <c r="AF270" s="38"/>
      <c r="AG270" s="38"/>
      <c r="AH270" s="38"/>
      <c r="AI270" s="38"/>
      <c r="AJ270" s="38"/>
      <c r="AK270" s="40"/>
      <c r="AL270" s="40"/>
      <c r="AM270" s="40"/>
      <c r="AN270" s="40"/>
      <c r="AO270" s="40"/>
      <c r="AP270" s="40"/>
      <c r="AQ270" s="40"/>
      <c r="AR270" s="38"/>
      <c r="AS270" s="38"/>
      <c r="AT270" s="38"/>
      <c r="AU270" s="38"/>
      <c r="AV270" s="38"/>
      <c r="AW270" s="38"/>
      <c r="AX270" s="38"/>
      <c r="AY270" s="38"/>
      <c r="AZ270" s="38"/>
      <c r="BA270" s="38"/>
      <c r="BB270" s="38"/>
      <c r="BC270" s="38"/>
      <c r="BD270" s="38"/>
      <c r="BE270" s="38"/>
      <c r="BF270" s="38"/>
      <c r="BG270" s="38"/>
      <c r="BH270" s="38"/>
      <c r="BI270" s="38"/>
      <c r="BJ270" s="38"/>
      <c r="BK270" s="38"/>
    </row>
    <row r="271" spans="1:63" ht="15.75" customHeight="1" x14ac:dyDescent="0.25">
      <c r="A271" s="38"/>
      <c r="B271" s="38"/>
      <c r="C271" s="38"/>
      <c r="D271" s="38"/>
      <c r="E271" s="38"/>
      <c r="F271" s="38"/>
      <c r="G271" s="38"/>
      <c r="H271" s="38"/>
      <c r="I271" s="38"/>
      <c r="J271" s="38"/>
      <c r="K271" s="38"/>
      <c r="L271" s="38"/>
      <c r="M271" s="38"/>
      <c r="N271" s="38"/>
      <c r="O271" s="38"/>
      <c r="P271" s="40"/>
      <c r="Q271" s="40"/>
      <c r="R271" s="38"/>
      <c r="S271" s="38"/>
      <c r="T271" s="38"/>
      <c r="U271" s="38"/>
      <c r="V271" s="40"/>
      <c r="W271" s="40"/>
      <c r="X271" s="38"/>
      <c r="Y271" s="41"/>
      <c r="Z271" s="38"/>
      <c r="AA271" s="38"/>
      <c r="AB271" s="38"/>
      <c r="AC271" s="38"/>
      <c r="AD271" s="38"/>
      <c r="AE271" s="38"/>
      <c r="AF271" s="38"/>
      <c r="AG271" s="38"/>
      <c r="AH271" s="38"/>
      <c r="AI271" s="38"/>
      <c r="AJ271" s="38"/>
      <c r="AK271" s="40"/>
      <c r="AL271" s="40"/>
      <c r="AM271" s="40"/>
      <c r="AN271" s="40"/>
      <c r="AO271" s="40"/>
      <c r="AP271" s="40"/>
      <c r="AQ271" s="40"/>
      <c r="AR271" s="38"/>
      <c r="AS271" s="38"/>
      <c r="AT271" s="38"/>
      <c r="AU271" s="38"/>
      <c r="AV271" s="38"/>
      <c r="AW271" s="38"/>
      <c r="AX271" s="38"/>
      <c r="AY271" s="38"/>
      <c r="AZ271" s="38"/>
      <c r="BA271" s="38"/>
      <c r="BB271" s="38"/>
      <c r="BC271" s="38"/>
      <c r="BD271" s="38"/>
      <c r="BE271" s="38"/>
      <c r="BF271" s="38"/>
      <c r="BG271" s="38"/>
      <c r="BH271" s="38"/>
      <c r="BI271" s="38"/>
      <c r="BJ271" s="38"/>
      <c r="BK271" s="38"/>
    </row>
    <row r="272" spans="1:63" ht="15.75" customHeight="1" x14ac:dyDescent="0.25">
      <c r="A272" s="38"/>
      <c r="B272" s="38"/>
      <c r="C272" s="38"/>
      <c r="D272" s="38"/>
      <c r="E272" s="38"/>
      <c r="F272" s="38"/>
      <c r="G272" s="38"/>
      <c r="H272" s="38"/>
      <c r="I272" s="38"/>
      <c r="J272" s="38"/>
      <c r="K272" s="38"/>
      <c r="L272" s="38"/>
      <c r="M272" s="38"/>
      <c r="N272" s="38"/>
      <c r="O272" s="38"/>
      <c r="P272" s="40"/>
      <c r="Q272" s="40"/>
      <c r="R272" s="38"/>
      <c r="S272" s="38"/>
      <c r="T272" s="38"/>
      <c r="U272" s="38"/>
      <c r="V272" s="40"/>
      <c r="W272" s="40"/>
      <c r="X272" s="38"/>
      <c r="Y272" s="41"/>
      <c r="Z272" s="38"/>
      <c r="AA272" s="38"/>
      <c r="AB272" s="38"/>
      <c r="AC272" s="38"/>
      <c r="AD272" s="38"/>
      <c r="AE272" s="38"/>
      <c r="AF272" s="38"/>
      <c r="AG272" s="38"/>
      <c r="AH272" s="38"/>
      <c r="AI272" s="38"/>
      <c r="AJ272" s="38"/>
      <c r="AK272" s="40"/>
      <c r="AL272" s="40"/>
      <c r="AM272" s="40"/>
      <c r="AN272" s="40"/>
      <c r="AO272" s="40"/>
      <c r="AP272" s="40"/>
      <c r="AQ272" s="40"/>
      <c r="AR272" s="38"/>
      <c r="AS272" s="38"/>
      <c r="AT272" s="38"/>
      <c r="AU272" s="38"/>
      <c r="AV272" s="38"/>
      <c r="AW272" s="38"/>
      <c r="AX272" s="38"/>
      <c r="AY272" s="38"/>
      <c r="AZ272" s="38"/>
      <c r="BA272" s="38"/>
      <c r="BB272" s="38"/>
      <c r="BC272" s="38"/>
      <c r="BD272" s="38"/>
      <c r="BE272" s="38"/>
      <c r="BF272" s="38"/>
      <c r="BG272" s="38"/>
      <c r="BH272" s="38"/>
      <c r="BI272" s="38"/>
      <c r="BJ272" s="38"/>
      <c r="BK272" s="38"/>
    </row>
    <row r="273" spans="1:63" ht="15.75" customHeight="1" x14ac:dyDescent="0.25">
      <c r="A273" s="38"/>
      <c r="B273" s="38"/>
      <c r="C273" s="38"/>
      <c r="D273" s="38"/>
      <c r="E273" s="38"/>
      <c r="F273" s="38"/>
      <c r="G273" s="38"/>
      <c r="H273" s="38"/>
      <c r="I273" s="38"/>
      <c r="J273" s="38"/>
      <c r="K273" s="38"/>
      <c r="L273" s="38"/>
      <c r="M273" s="38"/>
      <c r="N273" s="38"/>
      <c r="O273" s="38"/>
      <c r="P273" s="40"/>
      <c r="Q273" s="40"/>
      <c r="R273" s="38"/>
      <c r="S273" s="38"/>
      <c r="T273" s="38"/>
      <c r="U273" s="38"/>
      <c r="V273" s="40"/>
      <c r="W273" s="40"/>
      <c r="X273" s="38"/>
      <c r="Y273" s="41"/>
      <c r="Z273" s="38"/>
      <c r="AA273" s="38"/>
      <c r="AB273" s="38"/>
      <c r="AC273" s="38"/>
      <c r="AD273" s="38"/>
      <c r="AE273" s="38"/>
      <c r="AF273" s="38"/>
      <c r="AG273" s="38"/>
      <c r="AH273" s="38"/>
      <c r="AI273" s="38"/>
      <c r="AJ273" s="38"/>
      <c r="AK273" s="40"/>
      <c r="AL273" s="40"/>
      <c r="AM273" s="40"/>
      <c r="AN273" s="40"/>
      <c r="AO273" s="40"/>
      <c r="AP273" s="40"/>
      <c r="AQ273" s="40"/>
      <c r="AR273" s="38"/>
      <c r="AS273" s="38"/>
      <c r="AT273" s="38"/>
      <c r="AU273" s="38"/>
      <c r="AV273" s="38"/>
      <c r="AW273" s="38"/>
      <c r="AX273" s="38"/>
      <c r="AY273" s="38"/>
      <c r="AZ273" s="38"/>
      <c r="BA273" s="38"/>
      <c r="BB273" s="38"/>
      <c r="BC273" s="38"/>
      <c r="BD273" s="38"/>
      <c r="BE273" s="38"/>
      <c r="BF273" s="38"/>
      <c r="BG273" s="38"/>
      <c r="BH273" s="38"/>
      <c r="BI273" s="38"/>
      <c r="BJ273" s="38"/>
      <c r="BK273" s="38"/>
    </row>
    <row r="274" spans="1:63" ht="15.75" customHeight="1" x14ac:dyDescent="0.25">
      <c r="A274" s="38"/>
      <c r="B274" s="38"/>
      <c r="C274" s="38"/>
      <c r="D274" s="38"/>
      <c r="E274" s="38"/>
      <c r="F274" s="38"/>
      <c r="G274" s="38"/>
      <c r="H274" s="38"/>
      <c r="I274" s="38"/>
      <c r="J274" s="38"/>
      <c r="K274" s="38"/>
      <c r="L274" s="38"/>
      <c r="M274" s="38"/>
      <c r="N274" s="38"/>
      <c r="O274" s="38"/>
      <c r="P274" s="40"/>
      <c r="Q274" s="40"/>
      <c r="R274" s="38"/>
      <c r="S274" s="38"/>
      <c r="T274" s="38"/>
      <c r="U274" s="38"/>
      <c r="V274" s="40"/>
      <c r="W274" s="40"/>
      <c r="X274" s="38"/>
      <c r="Y274" s="41"/>
      <c r="Z274" s="38"/>
      <c r="AA274" s="38"/>
      <c r="AB274" s="38"/>
      <c r="AC274" s="38"/>
      <c r="AD274" s="38"/>
      <c r="AE274" s="38"/>
      <c r="AF274" s="38"/>
      <c r="AG274" s="38"/>
      <c r="AH274" s="38"/>
      <c r="AI274" s="38"/>
      <c r="AJ274" s="38"/>
      <c r="AK274" s="40"/>
      <c r="AL274" s="40"/>
      <c r="AM274" s="40"/>
      <c r="AN274" s="40"/>
      <c r="AO274" s="40"/>
      <c r="AP274" s="40"/>
      <c r="AQ274" s="40"/>
      <c r="AR274" s="38"/>
      <c r="AS274" s="38"/>
      <c r="AT274" s="38"/>
      <c r="AU274" s="38"/>
      <c r="AV274" s="38"/>
      <c r="AW274" s="38"/>
      <c r="AX274" s="38"/>
      <c r="AY274" s="38"/>
      <c r="AZ274" s="38"/>
      <c r="BA274" s="38"/>
      <c r="BB274" s="38"/>
      <c r="BC274" s="38"/>
      <c r="BD274" s="38"/>
      <c r="BE274" s="38"/>
      <c r="BF274" s="38"/>
      <c r="BG274" s="38"/>
      <c r="BH274" s="38"/>
      <c r="BI274" s="38"/>
      <c r="BJ274" s="38"/>
      <c r="BK274" s="38"/>
    </row>
    <row r="275" spans="1:63" ht="15.75" customHeight="1" x14ac:dyDescent="0.25">
      <c r="A275" s="38"/>
      <c r="B275" s="38"/>
      <c r="C275" s="38"/>
      <c r="D275" s="38"/>
      <c r="E275" s="38"/>
      <c r="F275" s="38"/>
      <c r="G275" s="38"/>
      <c r="H275" s="38"/>
      <c r="I275" s="38"/>
      <c r="J275" s="38"/>
      <c r="K275" s="38"/>
      <c r="L275" s="38"/>
      <c r="M275" s="38"/>
      <c r="N275" s="38"/>
      <c r="O275" s="38"/>
      <c r="P275" s="40"/>
      <c r="Q275" s="40"/>
      <c r="R275" s="38"/>
      <c r="S275" s="38"/>
      <c r="T275" s="38"/>
      <c r="U275" s="38"/>
      <c r="V275" s="40"/>
      <c r="W275" s="40"/>
      <c r="X275" s="38"/>
      <c r="Y275" s="41"/>
      <c r="Z275" s="38"/>
      <c r="AA275" s="38"/>
      <c r="AB275" s="38"/>
      <c r="AC275" s="38"/>
      <c r="AD275" s="38"/>
      <c r="AE275" s="38"/>
      <c r="AF275" s="38"/>
      <c r="AG275" s="38"/>
      <c r="AH275" s="38"/>
      <c r="AI275" s="38"/>
      <c r="AJ275" s="38"/>
      <c r="AK275" s="40"/>
      <c r="AL275" s="40"/>
      <c r="AM275" s="40"/>
      <c r="AN275" s="40"/>
      <c r="AO275" s="40"/>
      <c r="AP275" s="40"/>
      <c r="AQ275" s="40"/>
      <c r="AR275" s="38"/>
      <c r="AS275" s="38"/>
      <c r="AT275" s="38"/>
      <c r="AU275" s="38"/>
      <c r="AV275" s="38"/>
      <c r="AW275" s="38"/>
      <c r="AX275" s="38"/>
      <c r="AY275" s="38"/>
      <c r="AZ275" s="38"/>
      <c r="BA275" s="38"/>
      <c r="BB275" s="38"/>
      <c r="BC275" s="38"/>
      <c r="BD275" s="38"/>
      <c r="BE275" s="38"/>
      <c r="BF275" s="38"/>
      <c r="BG275" s="38"/>
      <c r="BH275" s="38"/>
      <c r="BI275" s="38"/>
      <c r="BJ275" s="38"/>
      <c r="BK275" s="38"/>
    </row>
    <row r="276" spans="1:63" ht="15.75" customHeight="1" x14ac:dyDescent="0.25">
      <c r="A276" s="38"/>
      <c r="B276" s="38"/>
      <c r="C276" s="38"/>
      <c r="D276" s="38"/>
      <c r="E276" s="38"/>
      <c r="F276" s="38"/>
      <c r="G276" s="38"/>
      <c r="H276" s="38"/>
      <c r="I276" s="38"/>
      <c r="J276" s="38"/>
      <c r="K276" s="38"/>
      <c r="L276" s="38"/>
      <c r="M276" s="38"/>
      <c r="N276" s="38"/>
      <c r="O276" s="38"/>
      <c r="P276" s="40"/>
      <c r="Q276" s="40"/>
      <c r="R276" s="38"/>
      <c r="S276" s="38"/>
      <c r="T276" s="38"/>
      <c r="U276" s="38"/>
      <c r="V276" s="40"/>
      <c r="W276" s="40"/>
      <c r="X276" s="38"/>
      <c r="Y276" s="41"/>
      <c r="Z276" s="38"/>
      <c r="AA276" s="38"/>
      <c r="AB276" s="38"/>
      <c r="AC276" s="38"/>
      <c r="AD276" s="38"/>
      <c r="AE276" s="38"/>
      <c r="AF276" s="38"/>
      <c r="AG276" s="38"/>
      <c r="AH276" s="38"/>
      <c r="AI276" s="38"/>
      <c r="AJ276" s="38"/>
      <c r="AK276" s="40"/>
      <c r="AL276" s="40"/>
      <c r="AM276" s="40"/>
      <c r="AN276" s="40"/>
      <c r="AO276" s="40"/>
      <c r="AP276" s="40"/>
      <c r="AQ276" s="40"/>
      <c r="AR276" s="38"/>
      <c r="AS276" s="38"/>
      <c r="AT276" s="38"/>
      <c r="AU276" s="38"/>
      <c r="AV276" s="38"/>
      <c r="AW276" s="38"/>
      <c r="AX276" s="38"/>
      <c r="AY276" s="38"/>
      <c r="AZ276" s="38"/>
      <c r="BA276" s="38"/>
      <c r="BB276" s="38"/>
      <c r="BC276" s="38"/>
      <c r="BD276" s="38"/>
      <c r="BE276" s="38"/>
      <c r="BF276" s="38"/>
      <c r="BG276" s="38"/>
      <c r="BH276" s="38"/>
      <c r="BI276" s="38"/>
      <c r="BJ276" s="38"/>
      <c r="BK276" s="38"/>
    </row>
    <row r="277" spans="1:63" ht="15.75" customHeight="1" x14ac:dyDescent="0.25">
      <c r="A277" s="38"/>
      <c r="B277" s="38"/>
      <c r="C277" s="38"/>
      <c r="D277" s="38"/>
      <c r="E277" s="38"/>
      <c r="F277" s="38"/>
      <c r="G277" s="38"/>
      <c r="H277" s="38"/>
      <c r="I277" s="38"/>
      <c r="J277" s="38"/>
      <c r="K277" s="38"/>
      <c r="L277" s="38"/>
      <c r="M277" s="38"/>
      <c r="N277" s="38"/>
      <c r="O277" s="38"/>
      <c r="P277" s="40"/>
      <c r="Q277" s="40"/>
      <c r="R277" s="38"/>
      <c r="S277" s="38"/>
      <c r="T277" s="38"/>
      <c r="U277" s="38"/>
      <c r="V277" s="40"/>
      <c r="W277" s="40"/>
      <c r="X277" s="38"/>
      <c r="Y277" s="41"/>
      <c r="Z277" s="38"/>
      <c r="AA277" s="38"/>
      <c r="AB277" s="38"/>
      <c r="AC277" s="38"/>
      <c r="AD277" s="38"/>
      <c r="AE277" s="38"/>
      <c r="AF277" s="38"/>
      <c r="AG277" s="38"/>
      <c r="AH277" s="38"/>
      <c r="AI277" s="38"/>
      <c r="AJ277" s="38"/>
      <c r="AK277" s="40"/>
      <c r="AL277" s="40"/>
      <c r="AM277" s="40"/>
      <c r="AN277" s="40"/>
      <c r="AO277" s="40"/>
      <c r="AP277" s="40"/>
      <c r="AQ277" s="40"/>
      <c r="AR277" s="38"/>
      <c r="AS277" s="38"/>
      <c r="AT277" s="38"/>
      <c r="AU277" s="38"/>
      <c r="AV277" s="38"/>
      <c r="AW277" s="38"/>
      <c r="AX277" s="38"/>
      <c r="AY277" s="38"/>
      <c r="AZ277" s="38"/>
      <c r="BA277" s="38"/>
      <c r="BB277" s="38"/>
      <c r="BC277" s="38"/>
      <c r="BD277" s="38"/>
      <c r="BE277" s="38"/>
      <c r="BF277" s="38"/>
      <c r="BG277" s="38"/>
      <c r="BH277" s="38"/>
      <c r="BI277" s="38"/>
      <c r="BJ277" s="38"/>
      <c r="BK277" s="38"/>
    </row>
    <row r="278" spans="1:63" ht="15.75" customHeight="1" x14ac:dyDescent="0.25">
      <c r="A278" s="38"/>
      <c r="B278" s="38"/>
      <c r="C278" s="38"/>
      <c r="D278" s="38"/>
      <c r="E278" s="38"/>
      <c r="F278" s="38"/>
      <c r="G278" s="38"/>
      <c r="H278" s="38"/>
      <c r="I278" s="38"/>
      <c r="J278" s="38"/>
      <c r="K278" s="38"/>
      <c r="L278" s="38"/>
      <c r="M278" s="38"/>
      <c r="N278" s="38"/>
      <c r="O278" s="38"/>
      <c r="P278" s="40"/>
      <c r="Q278" s="40"/>
      <c r="R278" s="38"/>
      <c r="S278" s="38"/>
      <c r="T278" s="38"/>
      <c r="U278" s="38"/>
      <c r="V278" s="40"/>
      <c r="W278" s="40"/>
      <c r="X278" s="38"/>
      <c r="Y278" s="41"/>
      <c r="Z278" s="38"/>
      <c r="AA278" s="38"/>
      <c r="AB278" s="38"/>
      <c r="AC278" s="38"/>
      <c r="AD278" s="38"/>
      <c r="AE278" s="38"/>
      <c r="AF278" s="38"/>
      <c r="AG278" s="38"/>
      <c r="AH278" s="38"/>
      <c r="AI278" s="38"/>
      <c r="AJ278" s="38"/>
      <c r="AK278" s="40"/>
      <c r="AL278" s="40"/>
      <c r="AM278" s="40"/>
      <c r="AN278" s="40"/>
      <c r="AO278" s="40"/>
      <c r="AP278" s="40"/>
      <c r="AQ278" s="40"/>
      <c r="AR278" s="38"/>
      <c r="AS278" s="38"/>
      <c r="AT278" s="38"/>
      <c r="AU278" s="38"/>
      <c r="AV278" s="38"/>
      <c r="AW278" s="38"/>
      <c r="AX278" s="38"/>
      <c r="AY278" s="38"/>
      <c r="AZ278" s="38"/>
      <c r="BA278" s="38"/>
      <c r="BB278" s="38"/>
      <c r="BC278" s="38"/>
      <c r="BD278" s="38"/>
      <c r="BE278" s="38"/>
      <c r="BF278" s="38"/>
      <c r="BG278" s="38"/>
      <c r="BH278" s="38"/>
      <c r="BI278" s="38"/>
      <c r="BJ278" s="38"/>
      <c r="BK278" s="38"/>
    </row>
    <row r="279" spans="1:63" ht="15.75" customHeight="1" x14ac:dyDescent="0.25">
      <c r="A279" s="38"/>
      <c r="B279" s="38"/>
      <c r="C279" s="38"/>
      <c r="D279" s="38"/>
      <c r="E279" s="38"/>
      <c r="F279" s="38"/>
      <c r="G279" s="38"/>
      <c r="H279" s="38"/>
      <c r="I279" s="38"/>
      <c r="J279" s="38"/>
      <c r="K279" s="38"/>
      <c r="L279" s="38"/>
      <c r="M279" s="38"/>
      <c r="N279" s="38"/>
      <c r="O279" s="38"/>
      <c r="P279" s="40"/>
      <c r="Q279" s="40"/>
      <c r="R279" s="38"/>
      <c r="S279" s="38"/>
      <c r="T279" s="38"/>
      <c r="U279" s="38"/>
      <c r="V279" s="40"/>
      <c r="W279" s="40"/>
      <c r="X279" s="38"/>
      <c r="Y279" s="41"/>
      <c r="Z279" s="38"/>
      <c r="AA279" s="38"/>
      <c r="AB279" s="38"/>
      <c r="AC279" s="38"/>
      <c r="AD279" s="38"/>
      <c r="AE279" s="38"/>
      <c r="AF279" s="38"/>
      <c r="AG279" s="38"/>
      <c r="AH279" s="38"/>
      <c r="AI279" s="38"/>
      <c r="AJ279" s="38"/>
      <c r="AK279" s="40"/>
      <c r="AL279" s="40"/>
      <c r="AM279" s="40"/>
      <c r="AN279" s="40"/>
      <c r="AO279" s="40"/>
      <c r="AP279" s="40"/>
      <c r="AQ279" s="40"/>
      <c r="AR279" s="38"/>
      <c r="AS279" s="38"/>
      <c r="AT279" s="38"/>
      <c r="AU279" s="38"/>
      <c r="AV279" s="38"/>
      <c r="AW279" s="38"/>
      <c r="AX279" s="38"/>
      <c r="AY279" s="38"/>
      <c r="AZ279" s="38"/>
      <c r="BA279" s="38"/>
      <c r="BB279" s="38"/>
      <c r="BC279" s="38"/>
      <c r="BD279" s="38"/>
      <c r="BE279" s="38"/>
      <c r="BF279" s="38"/>
      <c r="BG279" s="38"/>
      <c r="BH279" s="38"/>
      <c r="BI279" s="38"/>
      <c r="BJ279" s="38"/>
      <c r="BK279" s="38"/>
    </row>
    <row r="280" spans="1:63" ht="15.75" customHeight="1" x14ac:dyDescent="0.25">
      <c r="A280" s="38"/>
      <c r="B280" s="38"/>
      <c r="C280" s="38"/>
      <c r="D280" s="38"/>
      <c r="E280" s="38"/>
      <c r="F280" s="38"/>
      <c r="G280" s="38"/>
      <c r="H280" s="38"/>
      <c r="I280" s="38"/>
      <c r="J280" s="38"/>
      <c r="K280" s="38"/>
      <c r="L280" s="38"/>
      <c r="M280" s="38"/>
      <c r="N280" s="38"/>
      <c r="O280" s="38"/>
      <c r="P280" s="40"/>
      <c r="Q280" s="40"/>
      <c r="R280" s="38"/>
      <c r="S280" s="38"/>
      <c r="T280" s="38"/>
      <c r="U280" s="38"/>
      <c r="V280" s="40"/>
      <c r="W280" s="40"/>
      <c r="X280" s="38"/>
      <c r="Y280" s="41"/>
      <c r="Z280" s="38"/>
      <c r="AA280" s="38"/>
      <c r="AB280" s="38"/>
      <c r="AC280" s="38"/>
      <c r="AD280" s="38"/>
      <c r="AE280" s="38"/>
      <c r="AF280" s="38"/>
      <c r="AG280" s="38"/>
      <c r="AH280" s="38"/>
      <c r="AI280" s="38"/>
      <c r="AJ280" s="38"/>
      <c r="AK280" s="40"/>
      <c r="AL280" s="40"/>
      <c r="AM280" s="40"/>
      <c r="AN280" s="40"/>
      <c r="AO280" s="40"/>
      <c r="AP280" s="40"/>
      <c r="AQ280" s="40"/>
      <c r="AR280" s="38"/>
      <c r="AS280" s="38"/>
      <c r="AT280" s="38"/>
      <c r="AU280" s="38"/>
      <c r="AV280" s="38"/>
      <c r="AW280" s="38"/>
      <c r="AX280" s="38"/>
      <c r="AY280" s="38"/>
      <c r="AZ280" s="38"/>
      <c r="BA280" s="38"/>
      <c r="BB280" s="38"/>
      <c r="BC280" s="38"/>
      <c r="BD280" s="38"/>
      <c r="BE280" s="38"/>
      <c r="BF280" s="38"/>
      <c r="BG280" s="38"/>
      <c r="BH280" s="38"/>
      <c r="BI280" s="38"/>
      <c r="BJ280" s="38"/>
      <c r="BK280" s="38"/>
    </row>
    <row r="281" spans="1:63" ht="15.75" customHeight="1" x14ac:dyDescent="0.25">
      <c r="A281" s="38"/>
      <c r="B281" s="38"/>
      <c r="C281" s="38"/>
      <c r="D281" s="38"/>
      <c r="E281" s="38"/>
      <c r="F281" s="38"/>
      <c r="G281" s="38"/>
      <c r="H281" s="38"/>
      <c r="I281" s="38"/>
      <c r="J281" s="38"/>
      <c r="K281" s="38"/>
      <c r="L281" s="38"/>
      <c r="M281" s="38"/>
      <c r="N281" s="38"/>
      <c r="O281" s="38"/>
      <c r="P281" s="40"/>
      <c r="Q281" s="40"/>
      <c r="R281" s="38"/>
      <c r="S281" s="38"/>
      <c r="T281" s="38"/>
      <c r="U281" s="38"/>
      <c r="V281" s="40"/>
      <c r="W281" s="40"/>
      <c r="X281" s="38"/>
      <c r="Y281" s="41"/>
      <c r="Z281" s="38"/>
      <c r="AA281" s="38"/>
      <c r="AB281" s="38"/>
      <c r="AC281" s="38"/>
      <c r="AD281" s="38"/>
      <c r="AE281" s="38"/>
      <c r="AF281" s="38"/>
      <c r="AG281" s="38"/>
      <c r="AH281" s="38"/>
      <c r="AI281" s="38"/>
      <c r="AJ281" s="38"/>
      <c r="AK281" s="40"/>
      <c r="AL281" s="40"/>
      <c r="AM281" s="40"/>
      <c r="AN281" s="40"/>
      <c r="AO281" s="40"/>
      <c r="AP281" s="40"/>
      <c r="AQ281" s="40"/>
      <c r="AR281" s="38"/>
      <c r="AS281" s="38"/>
      <c r="AT281" s="38"/>
      <c r="AU281" s="38"/>
      <c r="AV281" s="38"/>
      <c r="AW281" s="38"/>
      <c r="AX281" s="38"/>
      <c r="AY281" s="38"/>
      <c r="AZ281" s="38"/>
      <c r="BA281" s="38"/>
      <c r="BB281" s="38"/>
      <c r="BC281" s="38"/>
      <c r="BD281" s="38"/>
      <c r="BE281" s="38"/>
      <c r="BF281" s="38"/>
      <c r="BG281" s="38"/>
      <c r="BH281" s="38"/>
      <c r="BI281" s="38"/>
      <c r="BJ281" s="38"/>
      <c r="BK281" s="38"/>
    </row>
    <row r="282" spans="1:63" ht="15.75" customHeight="1" x14ac:dyDescent="0.25">
      <c r="A282" s="38"/>
      <c r="B282" s="38"/>
      <c r="C282" s="38"/>
      <c r="D282" s="38"/>
      <c r="E282" s="38"/>
      <c r="F282" s="38"/>
      <c r="G282" s="38"/>
      <c r="H282" s="38"/>
      <c r="I282" s="38"/>
      <c r="J282" s="38"/>
      <c r="K282" s="38"/>
      <c r="L282" s="38"/>
      <c r="M282" s="38"/>
      <c r="N282" s="38"/>
      <c r="O282" s="38"/>
      <c r="P282" s="40"/>
      <c r="Q282" s="40"/>
      <c r="R282" s="38"/>
      <c r="S282" s="38"/>
      <c r="T282" s="38"/>
      <c r="U282" s="38"/>
      <c r="V282" s="40"/>
      <c r="W282" s="40"/>
      <c r="X282" s="38"/>
      <c r="Y282" s="41"/>
      <c r="Z282" s="38"/>
      <c r="AA282" s="38"/>
      <c r="AB282" s="38"/>
      <c r="AC282" s="38"/>
      <c r="AD282" s="38"/>
      <c r="AE282" s="38"/>
      <c r="AF282" s="38"/>
      <c r="AG282" s="38"/>
      <c r="AH282" s="38"/>
      <c r="AI282" s="38"/>
      <c r="AJ282" s="38"/>
      <c r="AK282" s="40"/>
      <c r="AL282" s="40"/>
      <c r="AM282" s="40"/>
      <c r="AN282" s="40"/>
      <c r="AO282" s="40"/>
      <c r="AP282" s="40"/>
      <c r="AQ282" s="40"/>
      <c r="AR282" s="38"/>
      <c r="AS282" s="38"/>
      <c r="AT282" s="38"/>
      <c r="AU282" s="38"/>
      <c r="AV282" s="38"/>
      <c r="AW282" s="38"/>
      <c r="AX282" s="38"/>
      <c r="AY282" s="38"/>
      <c r="AZ282" s="38"/>
      <c r="BA282" s="38"/>
      <c r="BB282" s="38"/>
      <c r="BC282" s="38"/>
      <c r="BD282" s="38"/>
      <c r="BE282" s="38"/>
      <c r="BF282" s="38"/>
      <c r="BG282" s="38"/>
      <c r="BH282" s="38"/>
      <c r="BI282" s="38"/>
      <c r="BJ282" s="38"/>
      <c r="BK282" s="38"/>
    </row>
    <row r="283" spans="1:63" ht="15.75" customHeight="1" x14ac:dyDescent="0.25">
      <c r="A283" s="38"/>
      <c r="B283" s="38"/>
      <c r="C283" s="38"/>
      <c r="D283" s="38"/>
      <c r="E283" s="38"/>
      <c r="F283" s="38"/>
      <c r="G283" s="38"/>
      <c r="H283" s="38"/>
      <c r="I283" s="38"/>
      <c r="J283" s="38"/>
      <c r="K283" s="38"/>
      <c r="L283" s="38"/>
      <c r="M283" s="38"/>
      <c r="N283" s="38"/>
      <c r="O283" s="38"/>
      <c r="P283" s="40"/>
      <c r="Q283" s="40"/>
      <c r="R283" s="38"/>
      <c r="S283" s="38"/>
      <c r="T283" s="38"/>
      <c r="U283" s="38"/>
      <c r="V283" s="40"/>
      <c r="W283" s="40"/>
      <c r="X283" s="38"/>
      <c r="Y283" s="41"/>
      <c r="Z283" s="38"/>
      <c r="AA283" s="38"/>
      <c r="AB283" s="38"/>
      <c r="AC283" s="38"/>
      <c r="AD283" s="38"/>
      <c r="AE283" s="38"/>
      <c r="AF283" s="38"/>
      <c r="AG283" s="38"/>
      <c r="AH283" s="38"/>
      <c r="AI283" s="38"/>
      <c r="AJ283" s="38"/>
      <c r="AK283" s="40"/>
      <c r="AL283" s="40"/>
      <c r="AM283" s="40"/>
      <c r="AN283" s="40"/>
      <c r="AO283" s="40"/>
      <c r="AP283" s="40"/>
      <c r="AQ283" s="40"/>
      <c r="AR283" s="38"/>
      <c r="AS283" s="38"/>
      <c r="AT283" s="38"/>
      <c r="AU283" s="38"/>
      <c r="AV283" s="38"/>
      <c r="AW283" s="38"/>
      <c r="AX283" s="38"/>
      <c r="AY283" s="38"/>
      <c r="AZ283" s="38"/>
      <c r="BA283" s="38"/>
      <c r="BB283" s="38"/>
      <c r="BC283" s="38"/>
      <c r="BD283" s="38"/>
      <c r="BE283" s="38"/>
      <c r="BF283" s="38"/>
      <c r="BG283" s="38"/>
      <c r="BH283" s="38"/>
      <c r="BI283" s="38"/>
      <c r="BJ283" s="38"/>
      <c r="BK283" s="38"/>
    </row>
    <row r="284" spans="1:63" ht="15.75" customHeight="1" x14ac:dyDescent="0.25">
      <c r="A284" s="38"/>
      <c r="B284" s="38"/>
      <c r="C284" s="38"/>
      <c r="D284" s="38"/>
      <c r="E284" s="38"/>
      <c r="F284" s="38"/>
      <c r="G284" s="38"/>
      <c r="H284" s="38"/>
      <c r="I284" s="38"/>
      <c r="J284" s="38"/>
      <c r="K284" s="38"/>
      <c r="L284" s="38"/>
      <c r="M284" s="38"/>
      <c r="N284" s="38"/>
      <c r="O284" s="38"/>
      <c r="P284" s="40"/>
      <c r="Q284" s="40"/>
      <c r="R284" s="38"/>
      <c r="S284" s="38"/>
      <c r="T284" s="38"/>
      <c r="U284" s="38"/>
      <c r="V284" s="40"/>
      <c r="W284" s="40"/>
      <c r="X284" s="38"/>
      <c r="Y284" s="41"/>
      <c r="Z284" s="38"/>
      <c r="AA284" s="38"/>
      <c r="AB284" s="38"/>
      <c r="AC284" s="38"/>
      <c r="AD284" s="38"/>
      <c r="AE284" s="38"/>
      <c r="AF284" s="38"/>
      <c r="AG284" s="38"/>
      <c r="AH284" s="38"/>
      <c r="AI284" s="38"/>
      <c r="AJ284" s="38"/>
      <c r="AK284" s="40"/>
      <c r="AL284" s="40"/>
      <c r="AM284" s="40"/>
      <c r="AN284" s="40"/>
      <c r="AO284" s="40"/>
      <c r="AP284" s="40"/>
      <c r="AQ284" s="40"/>
      <c r="AR284" s="38"/>
      <c r="AS284" s="38"/>
      <c r="AT284" s="38"/>
      <c r="AU284" s="38"/>
      <c r="AV284" s="38"/>
      <c r="AW284" s="38"/>
      <c r="AX284" s="38"/>
      <c r="AY284" s="38"/>
      <c r="AZ284" s="38"/>
      <c r="BA284" s="38"/>
      <c r="BB284" s="38"/>
      <c r="BC284" s="38"/>
      <c r="BD284" s="38"/>
      <c r="BE284" s="38"/>
      <c r="BF284" s="38"/>
      <c r="BG284" s="38"/>
      <c r="BH284" s="38"/>
      <c r="BI284" s="38"/>
      <c r="BJ284" s="38"/>
      <c r="BK284" s="38"/>
    </row>
    <row r="285" spans="1:63" ht="15.75" customHeight="1" x14ac:dyDescent="0.25">
      <c r="A285" s="38"/>
      <c r="B285" s="38"/>
      <c r="C285" s="38"/>
      <c r="D285" s="38"/>
      <c r="E285" s="38"/>
      <c r="F285" s="38"/>
      <c r="G285" s="38"/>
      <c r="H285" s="38"/>
      <c r="I285" s="38"/>
      <c r="J285" s="38"/>
      <c r="K285" s="38"/>
      <c r="L285" s="38"/>
      <c r="M285" s="38"/>
      <c r="N285" s="38"/>
      <c r="O285" s="38"/>
      <c r="P285" s="40"/>
      <c r="Q285" s="40"/>
      <c r="R285" s="38"/>
      <c r="S285" s="38"/>
      <c r="T285" s="38"/>
      <c r="U285" s="38"/>
      <c r="V285" s="40"/>
      <c r="W285" s="40"/>
      <c r="X285" s="38"/>
      <c r="Y285" s="41"/>
      <c r="Z285" s="38"/>
      <c r="AA285" s="38"/>
      <c r="AB285" s="38"/>
      <c r="AC285" s="38"/>
      <c r="AD285" s="38"/>
      <c r="AE285" s="38"/>
      <c r="AF285" s="38"/>
      <c r="AG285" s="38"/>
      <c r="AH285" s="38"/>
      <c r="AI285" s="38"/>
      <c r="AJ285" s="38"/>
      <c r="AK285" s="40"/>
      <c r="AL285" s="40"/>
      <c r="AM285" s="40"/>
      <c r="AN285" s="40"/>
      <c r="AO285" s="40"/>
      <c r="AP285" s="40"/>
      <c r="AQ285" s="40"/>
      <c r="AR285" s="38"/>
      <c r="AS285" s="38"/>
      <c r="AT285" s="38"/>
      <c r="AU285" s="38"/>
      <c r="AV285" s="38"/>
      <c r="AW285" s="38"/>
      <c r="AX285" s="38"/>
      <c r="AY285" s="38"/>
      <c r="AZ285" s="38"/>
      <c r="BA285" s="38"/>
      <c r="BB285" s="38"/>
      <c r="BC285" s="38"/>
      <c r="BD285" s="38"/>
      <c r="BE285" s="38"/>
      <c r="BF285" s="38"/>
      <c r="BG285" s="38"/>
      <c r="BH285" s="38"/>
      <c r="BI285" s="38"/>
      <c r="BJ285" s="38"/>
      <c r="BK285" s="38"/>
    </row>
    <row r="286" spans="1:63" ht="15.75" customHeight="1" x14ac:dyDescent="0.25">
      <c r="A286" s="38"/>
      <c r="B286" s="38"/>
      <c r="C286" s="38"/>
      <c r="D286" s="38"/>
      <c r="E286" s="38"/>
      <c r="F286" s="38"/>
      <c r="G286" s="38"/>
      <c r="H286" s="38"/>
      <c r="I286" s="38"/>
      <c r="J286" s="38"/>
      <c r="K286" s="38"/>
      <c r="L286" s="38"/>
      <c r="M286" s="38"/>
      <c r="N286" s="38"/>
      <c r="O286" s="38"/>
      <c r="P286" s="40"/>
      <c r="Q286" s="40"/>
      <c r="R286" s="38"/>
      <c r="S286" s="38"/>
      <c r="T286" s="38"/>
      <c r="U286" s="38"/>
      <c r="V286" s="40"/>
      <c r="W286" s="40"/>
      <c r="X286" s="38"/>
      <c r="Y286" s="41"/>
      <c r="Z286" s="38"/>
      <c r="AA286" s="38"/>
      <c r="AB286" s="38"/>
      <c r="AC286" s="38"/>
      <c r="AD286" s="38"/>
      <c r="AE286" s="38"/>
      <c r="AF286" s="38"/>
      <c r="AG286" s="38"/>
      <c r="AH286" s="38"/>
      <c r="AI286" s="38"/>
      <c r="AJ286" s="38"/>
      <c r="AK286" s="40"/>
      <c r="AL286" s="40"/>
      <c r="AM286" s="40"/>
      <c r="AN286" s="40"/>
      <c r="AO286" s="40"/>
      <c r="AP286" s="40"/>
      <c r="AQ286" s="40"/>
      <c r="AR286" s="38"/>
      <c r="AS286" s="38"/>
      <c r="AT286" s="38"/>
      <c r="AU286" s="38"/>
      <c r="AV286" s="38"/>
      <c r="AW286" s="38"/>
      <c r="AX286" s="38"/>
      <c r="AY286" s="38"/>
      <c r="AZ286" s="38"/>
      <c r="BA286" s="38"/>
      <c r="BB286" s="38"/>
      <c r="BC286" s="38"/>
      <c r="BD286" s="38"/>
      <c r="BE286" s="38"/>
      <c r="BF286" s="38"/>
      <c r="BG286" s="38"/>
      <c r="BH286" s="38"/>
      <c r="BI286" s="38"/>
      <c r="BJ286" s="38"/>
      <c r="BK286" s="38"/>
    </row>
    <row r="287" spans="1:63" ht="15.75" customHeight="1" x14ac:dyDescent="0.25">
      <c r="A287" s="38"/>
      <c r="B287" s="38"/>
      <c r="C287" s="38"/>
      <c r="D287" s="38"/>
      <c r="E287" s="38"/>
      <c r="F287" s="38"/>
      <c r="G287" s="38"/>
      <c r="H287" s="38"/>
      <c r="I287" s="38"/>
      <c r="J287" s="38"/>
      <c r="K287" s="38"/>
      <c r="L287" s="38"/>
      <c r="M287" s="38"/>
      <c r="N287" s="38"/>
      <c r="O287" s="38"/>
      <c r="P287" s="40"/>
      <c r="Q287" s="40"/>
      <c r="R287" s="38"/>
      <c r="S287" s="38"/>
      <c r="T287" s="38"/>
      <c r="U287" s="38"/>
      <c r="V287" s="40"/>
      <c r="W287" s="40"/>
      <c r="X287" s="38"/>
      <c r="Y287" s="41"/>
      <c r="Z287" s="38"/>
      <c r="AA287" s="38"/>
      <c r="AB287" s="38"/>
      <c r="AC287" s="38"/>
      <c r="AD287" s="38"/>
      <c r="AE287" s="38"/>
      <c r="AF287" s="38"/>
      <c r="AG287" s="38"/>
      <c r="AH287" s="38"/>
      <c r="AI287" s="38"/>
      <c r="AJ287" s="38"/>
      <c r="AK287" s="40"/>
      <c r="AL287" s="40"/>
      <c r="AM287" s="40"/>
      <c r="AN287" s="40"/>
      <c r="AO287" s="40"/>
      <c r="AP287" s="40"/>
      <c r="AQ287" s="40"/>
      <c r="AR287" s="38"/>
      <c r="AS287" s="38"/>
      <c r="AT287" s="38"/>
      <c r="AU287" s="38"/>
      <c r="AV287" s="38"/>
      <c r="AW287" s="38"/>
      <c r="AX287" s="38"/>
      <c r="AY287" s="38"/>
      <c r="AZ287" s="38"/>
      <c r="BA287" s="38"/>
      <c r="BB287" s="38"/>
      <c r="BC287" s="38"/>
      <c r="BD287" s="38"/>
      <c r="BE287" s="38"/>
      <c r="BF287" s="38"/>
      <c r="BG287" s="38"/>
      <c r="BH287" s="38"/>
      <c r="BI287" s="38"/>
      <c r="BJ287" s="38"/>
      <c r="BK287" s="38"/>
    </row>
    <row r="288" spans="1:63" ht="15.75" customHeight="1" x14ac:dyDescent="0.25">
      <c r="A288" s="38"/>
      <c r="B288" s="38"/>
      <c r="C288" s="38"/>
      <c r="D288" s="38"/>
      <c r="E288" s="38"/>
      <c r="F288" s="38"/>
      <c r="G288" s="38"/>
      <c r="H288" s="38"/>
      <c r="I288" s="38"/>
      <c r="J288" s="38"/>
      <c r="K288" s="38"/>
      <c r="L288" s="38"/>
      <c r="M288" s="38"/>
      <c r="N288" s="38"/>
      <c r="O288" s="38"/>
      <c r="P288" s="40"/>
      <c r="Q288" s="40"/>
      <c r="R288" s="38"/>
      <c r="S288" s="38"/>
      <c r="T288" s="38"/>
      <c r="U288" s="38"/>
      <c r="V288" s="40"/>
      <c r="W288" s="40"/>
      <c r="X288" s="38"/>
      <c r="Y288" s="41"/>
      <c r="Z288" s="38"/>
      <c r="AA288" s="38"/>
      <c r="AB288" s="38"/>
      <c r="AC288" s="38"/>
      <c r="AD288" s="38"/>
      <c r="AE288" s="38"/>
      <c r="AF288" s="38"/>
      <c r="AG288" s="38"/>
      <c r="AH288" s="38"/>
      <c r="AI288" s="38"/>
      <c r="AJ288" s="38"/>
      <c r="AK288" s="40"/>
      <c r="AL288" s="40"/>
      <c r="AM288" s="40"/>
      <c r="AN288" s="40"/>
      <c r="AO288" s="40"/>
      <c r="AP288" s="40"/>
      <c r="AQ288" s="40"/>
      <c r="AR288" s="38"/>
      <c r="AS288" s="38"/>
      <c r="AT288" s="38"/>
      <c r="AU288" s="38"/>
      <c r="AV288" s="38"/>
      <c r="AW288" s="38"/>
      <c r="AX288" s="38"/>
      <c r="AY288" s="38"/>
      <c r="AZ288" s="38"/>
      <c r="BA288" s="38"/>
      <c r="BB288" s="38"/>
      <c r="BC288" s="38"/>
      <c r="BD288" s="38"/>
      <c r="BE288" s="38"/>
      <c r="BF288" s="38"/>
      <c r="BG288" s="38"/>
      <c r="BH288" s="38"/>
      <c r="BI288" s="38"/>
      <c r="BJ288" s="38"/>
      <c r="BK288" s="38"/>
    </row>
    <row r="289" spans="1:63" ht="15.75" customHeight="1" x14ac:dyDescent="0.25">
      <c r="A289" s="38"/>
      <c r="B289" s="38"/>
      <c r="C289" s="38"/>
      <c r="D289" s="38"/>
      <c r="E289" s="38"/>
      <c r="F289" s="38"/>
      <c r="G289" s="38"/>
      <c r="H289" s="38"/>
      <c r="I289" s="38"/>
      <c r="J289" s="38"/>
      <c r="K289" s="38"/>
      <c r="L289" s="38"/>
      <c r="M289" s="38"/>
      <c r="N289" s="38"/>
      <c r="O289" s="38"/>
      <c r="P289" s="40"/>
      <c r="Q289" s="40"/>
      <c r="R289" s="38"/>
      <c r="S289" s="38"/>
      <c r="T289" s="38"/>
      <c r="U289" s="38"/>
      <c r="V289" s="40"/>
      <c r="W289" s="40"/>
      <c r="X289" s="38"/>
      <c r="Y289" s="41"/>
      <c r="Z289" s="38"/>
      <c r="AA289" s="38"/>
      <c r="AB289" s="38"/>
      <c r="AC289" s="38"/>
      <c r="AD289" s="38"/>
      <c r="AE289" s="38"/>
      <c r="AF289" s="38"/>
      <c r="AG289" s="38"/>
      <c r="AH289" s="38"/>
      <c r="AI289" s="38"/>
      <c r="AJ289" s="38"/>
      <c r="AK289" s="40"/>
      <c r="AL289" s="40"/>
      <c r="AM289" s="40"/>
      <c r="AN289" s="40"/>
      <c r="AO289" s="40"/>
      <c r="AP289" s="40"/>
      <c r="AQ289" s="40"/>
      <c r="AR289" s="38"/>
      <c r="AS289" s="38"/>
      <c r="AT289" s="38"/>
      <c r="AU289" s="38"/>
      <c r="AV289" s="38"/>
      <c r="AW289" s="38"/>
      <c r="AX289" s="38"/>
      <c r="AY289" s="38"/>
      <c r="AZ289" s="38"/>
      <c r="BA289" s="38"/>
      <c r="BB289" s="38"/>
      <c r="BC289" s="38"/>
      <c r="BD289" s="38"/>
      <c r="BE289" s="38"/>
      <c r="BF289" s="38"/>
      <c r="BG289" s="38"/>
      <c r="BH289" s="38"/>
      <c r="BI289" s="38"/>
      <c r="BJ289" s="38"/>
      <c r="BK289" s="38"/>
    </row>
    <row r="290" spans="1:63" ht="15.75" customHeight="1" x14ac:dyDescent="0.25">
      <c r="A290" s="38"/>
      <c r="B290" s="38"/>
      <c r="C290" s="38"/>
      <c r="D290" s="38"/>
      <c r="E290" s="38"/>
      <c r="F290" s="38"/>
      <c r="G290" s="38"/>
      <c r="H290" s="38"/>
      <c r="I290" s="38"/>
      <c r="J290" s="38"/>
      <c r="K290" s="38"/>
      <c r="L290" s="38"/>
      <c r="M290" s="38"/>
      <c r="N290" s="38"/>
      <c r="O290" s="38"/>
      <c r="P290" s="40"/>
      <c r="Q290" s="40"/>
      <c r="R290" s="38"/>
      <c r="S290" s="38"/>
      <c r="T290" s="38"/>
      <c r="U290" s="38"/>
      <c r="V290" s="40"/>
      <c r="W290" s="40"/>
      <c r="X290" s="38"/>
      <c r="Y290" s="41"/>
      <c r="Z290" s="38"/>
      <c r="AA290" s="38"/>
      <c r="AB290" s="38"/>
      <c r="AC290" s="38"/>
      <c r="AD290" s="38"/>
      <c r="AE290" s="38"/>
      <c r="AF290" s="38"/>
      <c r="AG290" s="38"/>
      <c r="AH290" s="38"/>
      <c r="AI290" s="38"/>
      <c r="AJ290" s="38"/>
      <c r="AK290" s="40"/>
      <c r="AL290" s="40"/>
      <c r="AM290" s="40"/>
      <c r="AN290" s="40"/>
      <c r="AO290" s="40"/>
      <c r="AP290" s="40"/>
      <c r="AQ290" s="40"/>
      <c r="AR290" s="38"/>
      <c r="AS290" s="38"/>
      <c r="AT290" s="38"/>
      <c r="AU290" s="38"/>
      <c r="AV290" s="38"/>
      <c r="AW290" s="38"/>
      <c r="AX290" s="38"/>
      <c r="AY290" s="38"/>
      <c r="AZ290" s="38"/>
      <c r="BA290" s="38"/>
      <c r="BB290" s="38"/>
      <c r="BC290" s="38"/>
      <c r="BD290" s="38"/>
      <c r="BE290" s="38"/>
      <c r="BF290" s="38"/>
      <c r="BG290" s="38"/>
      <c r="BH290" s="38"/>
      <c r="BI290" s="38"/>
      <c r="BJ290" s="38"/>
      <c r="BK290" s="38"/>
    </row>
    <row r="291" spans="1:63" ht="15.75" customHeight="1" x14ac:dyDescent="0.25">
      <c r="A291" s="38"/>
      <c r="B291" s="38"/>
      <c r="C291" s="38"/>
      <c r="D291" s="38"/>
      <c r="E291" s="38"/>
      <c r="F291" s="38"/>
      <c r="G291" s="38"/>
      <c r="H291" s="38"/>
      <c r="I291" s="38"/>
      <c r="J291" s="38"/>
      <c r="K291" s="38"/>
      <c r="L291" s="38"/>
      <c r="M291" s="38"/>
      <c r="N291" s="38"/>
      <c r="O291" s="38"/>
      <c r="P291" s="40"/>
      <c r="Q291" s="40"/>
      <c r="R291" s="38"/>
      <c r="S291" s="38"/>
      <c r="T291" s="38"/>
      <c r="U291" s="38"/>
      <c r="V291" s="40"/>
      <c r="W291" s="40"/>
      <c r="X291" s="38"/>
      <c r="Y291" s="41"/>
      <c r="Z291" s="38"/>
      <c r="AA291" s="38"/>
      <c r="AB291" s="38"/>
      <c r="AC291" s="38"/>
      <c r="AD291" s="38"/>
      <c r="AE291" s="38"/>
      <c r="AF291" s="38"/>
      <c r="AG291" s="38"/>
      <c r="AH291" s="38"/>
      <c r="AI291" s="38"/>
      <c r="AJ291" s="38"/>
      <c r="AK291" s="40"/>
      <c r="AL291" s="40"/>
      <c r="AM291" s="40"/>
      <c r="AN291" s="40"/>
      <c r="AO291" s="40"/>
      <c r="AP291" s="40"/>
      <c r="AQ291" s="40"/>
      <c r="AR291" s="38"/>
      <c r="AS291" s="38"/>
      <c r="AT291" s="38"/>
      <c r="AU291" s="38"/>
      <c r="AV291" s="38"/>
      <c r="AW291" s="38"/>
      <c r="AX291" s="38"/>
      <c r="AY291" s="38"/>
      <c r="AZ291" s="38"/>
      <c r="BA291" s="38"/>
      <c r="BB291" s="38"/>
      <c r="BC291" s="38"/>
      <c r="BD291" s="38"/>
      <c r="BE291" s="38"/>
      <c r="BF291" s="38"/>
      <c r="BG291" s="38"/>
      <c r="BH291" s="38"/>
      <c r="BI291" s="38"/>
      <c r="BJ291" s="38"/>
      <c r="BK291" s="38"/>
    </row>
    <row r="292" spans="1:63" ht="15.75" customHeight="1" x14ac:dyDescent="0.25">
      <c r="A292" s="38"/>
      <c r="B292" s="38"/>
      <c r="C292" s="38"/>
      <c r="D292" s="38"/>
      <c r="E292" s="38"/>
      <c r="F292" s="38"/>
      <c r="G292" s="38"/>
      <c r="H292" s="38"/>
      <c r="I292" s="38"/>
      <c r="J292" s="38"/>
      <c r="K292" s="38"/>
      <c r="L292" s="38"/>
      <c r="M292" s="38"/>
      <c r="N292" s="38"/>
      <c r="O292" s="38"/>
      <c r="P292" s="40"/>
      <c r="Q292" s="40"/>
      <c r="R292" s="38"/>
      <c r="S292" s="38"/>
      <c r="T292" s="38"/>
      <c r="U292" s="38"/>
      <c r="V292" s="40"/>
      <c r="W292" s="40"/>
      <c r="X292" s="38"/>
      <c r="Y292" s="41"/>
      <c r="Z292" s="38"/>
      <c r="AA292" s="38"/>
      <c r="AB292" s="38"/>
      <c r="AC292" s="38"/>
      <c r="AD292" s="38"/>
      <c r="AE292" s="38"/>
      <c r="AF292" s="38"/>
      <c r="AG292" s="38"/>
      <c r="AH292" s="38"/>
      <c r="AI292" s="38"/>
      <c r="AJ292" s="38"/>
      <c r="AK292" s="40"/>
      <c r="AL292" s="40"/>
      <c r="AM292" s="40"/>
      <c r="AN292" s="40"/>
      <c r="AO292" s="40"/>
      <c r="AP292" s="40"/>
      <c r="AQ292" s="40"/>
      <c r="AR292" s="38"/>
      <c r="AS292" s="38"/>
      <c r="AT292" s="38"/>
      <c r="AU292" s="38"/>
      <c r="AV292" s="38"/>
      <c r="AW292" s="38"/>
      <c r="AX292" s="38"/>
      <c r="AY292" s="38"/>
      <c r="AZ292" s="38"/>
      <c r="BA292" s="38"/>
      <c r="BB292" s="38"/>
      <c r="BC292" s="38"/>
      <c r="BD292" s="38"/>
      <c r="BE292" s="38"/>
      <c r="BF292" s="38"/>
      <c r="BG292" s="38"/>
      <c r="BH292" s="38"/>
      <c r="BI292" s="38"/>
      <c r="BJ292" s="38"/>
      <c r="BK292" s="38"/>
    </row>
    <row r="293" spans="1:63" ht="15.75" customHeight="1" x14ac:dyDescent="0.25">
      <c r="A293" s="38"/>
      <c r="B293" s="38"/>
      <c r="C293" s="38"/>
      <c r="D293" s="38"/>
      <c r="E293" s="38"/>
      <c r="F293" s="38"/>
      <c r="G293" s="38"/>
      <c r="H293" s="38"/>
      <c r="I293" s="38"/>
      <c r="J293" s="38"/>
      <c r="K293" s="38"/>
      <c r="L293" s="38"/>
      <c r="M293" s="38"/>
      <c r="N293" s="38"/>
      <c r="O293" s="38"/>
      <c r="P293" s="40"/>
      <c r="Q293" s="40"/>
      <c r="R293" s="38"/>
      <c r="S293" s="38"/>
      <c r="T293" s="38"/>
      <c r="U293" s="38"/>
      <c r="V293" s="40"/>
      <c r="W293" s="40"/>
      <c r="X293" s="38"/>
      <c r="Y293" s="41"/>
      <c r="Z293" s="38"/>
      <c r="AA293" s="38"/>
      <c r="AB293" s="38"/>
      <c r="AC293" s="38"/>
      <c r="AD293" s="38"/>
      <c r="AE293" s="38"/>
      <c r="AF293" s="38"/>
      <c r="AG293" s="38"/>
      <c r="AH293" s="38"/>
      <c r="AI293" s="38"/>
      <c r="AJ293" s="38"/>
      <c r="AK293" s="40"/>
      <c r="AL293" s="40"/>
      <c r="AM293" s="40"/>
      <c r="AN293" s="40"/>
      <c r="AO293" s="40"/>
      <c r="AP293" s="40"/>
      <c r="AQ293" s="40"/>
      <c r="AR293" s="38"/>
      <c r="AS293" s="38"/>
      <c r="AT293" s="38"/>
      <c r="AU293" s="38"/>
      <c r="AV293" s="38"/>
      <c r="AW293" s="38"/>
      <c r="AX293" s="38"/>
      <c r="AY293" s="38"/>
      <c r="AZ293" s="38"/>
      <c r="BA293" s="38"/>
      <c r="BB293" s="38"/>
      <c r="BC293" s="38"/>
      <c r="BD293" s="38"/>
      <c r="BE293" s="38"/>
      <c r="BF293" s="38"/>
      <c r="BG293" s="38"/>
      <c r="BH293" s="38"/>
      <c r="BI293" s="38"/>
      <c r="BJ293" s="38"/>
      <c r="BK293" s="38"/>
    </row>
    <row r="294" spans="1:63" ht="15.75" customHeight="1" x14ac:dyDescent="0.25">
      <c r="A294" s="38"/>
      <c r="B294" s="38"/>
      <c r="C294" s="38"/>
      <c r="D294" s="38"/>
      <c r="E294" s="38"/>
      <c r="F294" s="38"/>
      <c r="G294" s="38"/>
      <c r="H294" s="38"/>
      <c r="I294" s="38"/>
      <c r="J294" s="38"/>
      <c r="K294" s="38"/>
      <c r="L294" s="38"/>
      <c r="M294" s="38"/>
      <c r="N294" s="38"/>
      <c r="O294" s="38"/>
      <c r="P294" s="40"/>
      <c r="Q294" s="40"/>
      <c r="R294" s="38"/>
      <c r="S294" s="38"/>
      <c r="T294" s="38"/>
      <c r="U294" s="38"/>
      <c r="V294" s="40"/>
      <c r="W294" s="40"/>
      <c r="X294" s="38"/>
      <c r="Y294" s="41"/>
      <c r="Z294" s="38"/>
      <c r="AA294" s="38"/>
      <c r="AB294" s="38"/>
      <c r="AC294" s="38"/>
      <c r="AD294" s="38"/>
      <c r="AE294" s="38"/>
      <c r="AF294" s="38"/>
      <c r="AG294" s="38"/>
      <c r="AH294" s="38"/>
      <c r="AI294" s="38"/>
      <c r="AJ294" s="38"/>
      <c r="AK294" s="40"/>
      <c r="AL294" s="40"/>
      <c r="AM294" s="40"/>
      <c r="AN294" s="40"/>
      <c r="AO294" s="40"/>
      <c r="AP294" s="40"/>
      <c r="AQ294" s="40"/>
      <c r="AR294" s="38"/>
      <c r="AS294" s="38"/>
      <c r="AT294" s="38"/>
      <c r="AU294" s="38"/>
      <c r="AV294" s="38"/>
      <c r="AW294" s="38"/>
      <c r="AX294" s="38"/>
      <c r="AY294" s="38"/>
      <c r="AZ294" s="38"/>
      <c r="BA294" s="38"/>
      <c r="BB294" s="38"/>
      <c r="BC294" s="38"/>
      <c r="BD294" s="38"/>
      <c r="BE294" s="38"/>
      <c r="BF294" s="38"/>
      <c r="BG294" s="38"/>
      <c r="BH294" s="38"/>
      <c r="BI294" s="38"/>
      <c r="BJ294" s="38"/>
      <c r="BK294" s="38"/>
    </row>
    <row r="295" spans="1:63" ht="15.75" customHeight="1" x14ac:dyDescent="0.25">
      <c r="A295" s="38"/>
      <c r="B295" s="38"/>
      <c r="C295" s="38"/>
      <c r="D295" s="38"/>
      <c r="E295" s="38"/>
      <c r="F295" s="38"/>
      <c r="G295" s="38"/>
      <c r="H295" s="38"/>
      <c r="I295" s="38"/>
      <c r="J295" s="38"/>
      <c r="K295" s="38"/>
      <c r="L295" s="38"/>
      <c r="M295" s="38"/>
      <c r="N295" s="38"/>
      <c r="O295" s="38"/>
      <c r="P295" s="40"/>
      <c r="Q295" s="40"/>
      <c r="R295" s="38"/>
      <c r="S295" s="38"/>
      <c r="T295" s="38"/>
      <c r="U295" s="38"/>
      <c r="V295" s="40"/>
      <c r="W295" s="40"/>
      <c r="X295" s="38"/>
      <c r="Y295" s="41"/>
      <c r="Z295" s="38"/>
      <c r="AA295" s="38"/>
      <c r="AB295" s="38"/>
      <c r="AC295" s="38"/>
      <c r="AD295" s="38"/>
      <c r="AE295" s="38"/>
      <c r="AF295" s="38"/>
      <c r="AG295" s="38"/>
      <c r="AH295" s="38"/>
      <c r="AI295" s="38"/>
      <c r="AJ295" s="38"/>
      <c r="AK295" s="40"/>
      <c r="AL295" s="40"/>
      <c r="AM295" s="40"/>
      <c r="AN295" s="40"/>
      <c r="AO295" s="40"/>
      <c r="AP295" s="40"/>
      <c r="AQ295" s="40"/>
      <c r="AR295" s="38"/>
      <c r="AS295" s="38"/>
      <c r="AT295" s="38"/>
      <c r="AU295" s="38"/>
      <c r="AV295" s="38"/>
      <c r="AW295" s="38"/>
      <c r="AX295" s="38"/>
      <c r="AY295" s="38"/>
      <c r="AZ295" s="38"/>
      <c r="BA295" s="38"/>
      <c r="BB295" s="38"/>
      <c r="BC295" s="38"/>
      <c r="BD295" s="38"/>
      <c r="BE295" s="38"/>
      <c r="BF295" s="38"/>
      <c r="BG295" s="38"/>
      <c r="BH295" s="38"/>
      <c r="BI295" s="38"/>
      <c r="BJ295" s="38"/>
      <c r="BK295" s="38"/>
    </row>
    <row r="296" spans="1:63" ht="15.75" customHeight="1" x14ac:dyDescent="0.25">
      <c r="A296" s="38"/>
      <c r="B296" s="38"/>
      <c r="C296" s="38"/>
      <c r="D296" s="38"/>
      <c r="E296" s="38"/>
      <c r="F296" s="38"/>
      <c r="G296" s="38"/>
      <c r="H296" s="38"/>
      <c r="I296" s="38"/>
      <c r="J296" s="38"/>
      <c r="K296" s="38"/>
      <c r="L296" s="38"/>
      <c r="M296" s="38"/>
      <c r="N296" s="38"/>
      <c r="O296" s="38"/>
      <c r="P296" s="40"/>
      <c r="Q296" s="40"/>
      <c r="R296" s="38"/>
      <c r="S296" s="38"/>
      <c r="T296" s="38"/>
      <c r="U296" s="38"/>
      <c r="V296" s="40"/>
      <c r="W296" s="40"/>
      <c r="X296" s="38"/>
      <c r="Y296" s="41"/>
      <c r="Z296" s="38"/>
      <c r="AA296" s="38"/>
      <c r="AB296" s="38"/>
      <c r="AC296" s="38"/>
      <c r="AD296" s="38"/>
      <c r="AE296" s="38"/>
      <c r="AF296" s="38"/>
      <c r="AG296" s="38"/>
      <c r="AH296" s="38"/>
      <c r="AI296" s="38"/>
      <c r="AJ296" s="38"/>
      <c r="AK296" s="40"/>
      <c r="AL296" s="40"/>
      <c r="AM296" s="40"/>
      <c r="AN296" s="40"/>
      <c r="AO296" s="40"/>
      <c r="AP296" s="40"/>
      <c r="AQ296" s="40"/>
      <c r="AR296" s="38"/>
      <c r="AS296" s="38"/>
      <c r="AT296" s="38"/>
      <c r="AU296" s="38"/>
      <c r="AV296" s="38"/>
      <c r="AW296" s="38"/>
      <c r="AX296" s="38"/>
      <c r="AY296" s="38"/>
      <c r="AZ296" s="38"/>
      <c r="BA296" s="38"/>
      <c r="BB296" s="38"/>
      <c r="BC296" s="38"/>
      <c r="BD296" s="38"/>
      <c r="BE296" s="38"/>
      <c r="BF296" s="38"/>
      <c r="BG296" s="38"/>
      <c r="BH296" s="38"/>
      <c r="BI296" s="38"/>
      <c r="BJ296" s="38"/>
      <c r="BK296" s="38"/>
    </row>
    <row r="297" spans="1:63" ht="15.75" customHeight="1" x14ac:dyDescent="0.25">
      <c r="A297" s="38"/>
      <c r="B297" s="38"/>
      <c r="C297" s="38"/>
      <c r="D297" s="38"/>
      <c r="E297" s="38"/>
      <c r="F297" s="38"/>
      <c r="G297" s="38"/>
      <c r="H297" s="38"/>
      <c r="I297" s="38"/>
      <c r="J297" s="38"/>
      <c r="K297" s="38"/>
      <c r="L297" s="38"/>
      <c r="M297" s="38"/>
      <c r="N297" s="38"/>
      <c r="O297" s="38"/>
      <c r="P297" s="40"/>
      <c r="Q297" s="40"/>
      <c r="R297" s="38"/>
      <c r="S297" s="38"/>
      <c r="T297" s="38"/>
      <c r="U297" s="38"/>
      <c r="V297" s="40"/>
      <c r="W297" s="40"/>
      <c r="X297" s="38"/>
      <c r="Y297" s="41"/>
      <c r="Z297" s="38"/>
      <c r="AA297" s="38"/>
      <c r="AB297" s="38"/>
      <c r="AC297" s="38"/>
      <c r="AD297" s="38"/>
      <c r="AE297" s="38"/>
      <c r="AF297" s="38"/>
      <c r="AG297" s="38"/>
      <c r="AH297" s="38"/>
      <c r="AI297" s="38"/>
      <c r="AJ297" s="38"/>
      <c r="AK297" s="40"/>
      <c r="AL297" s="40"/>
      <c r="AM297" s="40"/>
      <c r="AN297" s="40"/>
      <c r="AO297" s="40"/>
      <c r="AP297" s="40"/>
      <c r="AQ297" s="40"/>
      <c r="AR297" s="38"/>
      <c r="AS297" s="38"/>
      <c r="AT297" s="38"/>
      <c r="AU297" s="38"/>
      <c r="AV297" s="38"/>
      <c r="AW297" s="38"/>
      <c r="AX297" s="38"/>
      <c r="AY297" s="38"/>
      <c r="AZ297" s="38"/>
      <c r="BA297" s="38"/>
      <c r="BB297" s="38"/>
      <c r="BC297" s="38"/>
      <c r="BD297" s="38"/>
      <c r="BE297" s="38"/>
      <c r="BF297" s="38"/>
      <c r="BG297" s="38"/>
      <c r="BH297" s="38"/>
      <c r="BI297" s="38"/>
      <c r="BJ297" s="38"/>
      <c r="BK297" s="38"/>
    </row>
    <row r="298" spans="1:63" ht="15.75" customHeight="1" x14ac:dyDescent="0.25">
      <c r="A298" s="38"/>
      <c r="B298" s="38"/>
      <c r="C298" s="38"/>
      <c r="D298" s="38"/>
      <c r="E298" s="38"/>
      <c r="F298" s="38"/>
      <c r="G298" s="38"/>
      <c r="H298" s="38"/>
      <c r="I298" s="38"/>
      <c r="J298" s="38"/>
      <c r="K298" s="38"/>
      <c r="L298" s="38"/>
      <c r="M298" s="38"/>
      <c r="N298" s="38"/>
      <c r="O298" s="38"/>
      <c r="P298" s="40"/>
      <c r="Q298" s="40"/>
      <c r="R298" s="38"/>
      <c r="S298" s="38"/>
      <c r="T298" s="38"/>
      <c r="U298" s="38"/>
      <c r="V298" s="40"/>
      <c r="W298" s="40"/>
      <c r="X298" s="38"/>
      <c r="Y298" s="41"/>
      <c r="Z298" s="38"/>
      <c r="AA298" s="38"/>
      <c r="AB298" s="38"/>
      <c r="AC298" s="38"/>
      <c r="AD298" s="38"/>
      <c r="AE298" s="38"/>
      <c r="AF298" s="38"/>
      <c r="AG298" s="38"/>
      <c r="AH298" s="38"/>
      <c r="AI298" s="38"/>
      <c r="AJ298" s="38"/>
      <c r="AK298" s="40"/>
      <c r="AL298" s="40"/>
      <c r="AM298" s="40"/>
      <c r="AN298" s="40"/>
      <c r="AO298" s="40"/>
      <c r="AP298" s="40"/>
      <c r="AQ298" s="40"/>
      <c r="AR298" s="38"/>
      <c r="AS298" s="38"/>
      <c r="AT298" s="38"/>
      <c r="AU298" s="38"/>
      <c r="AV298" s="38"/>
      <c r="AW298" s="38"/>
      <c r="AX298" s="38"/>
      <c r="AY298" s="38"/>
      <c r="AZ298" s="38"/>
      <c r="BA298" s="38"/>
      <c r="BB298" s="38"/>
      <c r="BC298" s="38"/>
      <c r="BD298" s="38"/>
      <c r="BE298" s="38"/>
      <c r="BF298" s="38"/>
      <c r="BG298" s="38"/>
      <c r="BH298" s="38"/>
      <c r="BI298" s="38"/>
      <c r="BJ298" s="38"/>
      <c r="BK298" s="38"/>
    </row>
    <row r="299" spans="1:63" ht="15.75" customHeight="1" x14ac:dyDescent="0.25">
      <c r="A299" s="38"/>
      <c r="B299" s="38"/>
      <c r="C299" s="38"/>
      <c r="D299" s="38"/>
      <c r="E299" s="38"/>
      <c r="F299" s="38"/>
      <c r="G299" s="38"/>
      <c r="H299" s="38"/>
      <c r="I299" s="38"/>
      <c r="J299" s="38"/>
      <c r="K299" s="38"/>
      <c r="L299" s="38"/>
      <c r="M299" s="38"/>
      <c r="N299" s="38"/>
      <c r="O299" s="38"/>
      <c r="P299" s="40"/>
      <c r="Q299" s="40"/>
      <c r="R299" s="38"/>
      <c r="S299" s="38"/>
      <c r="T299" s="38"/>
      <c r="U299" s="38"/>
      <c r="V299" s="40"/>
      <c r="W299" s="40"/>
      <c r="X299" s="38"/>
      <c r="Y299" s="41"/>
      <c r="Z299" s="38"/>
      <c r="AA299" s="38"/>
      <c r="AB299" s="38"/>
      <c r="AC299" s="38"/>
      <c r="AD299" s="38"/>
      <c r="AE299" s="38"/>
      <c r="AF299" s="38"/>
      <c r="AG299" s="38"/>
      <c r="AH299" s="38"/>
      <c r="AI299" s="38"/>
      <c r="AJ299" s="38"/>
      <c r="AK299" s="40"/>
      <c r="AL299" s="40"/>
      <c r="AM299" s="40"/>
      <c r="AN299" s="40"/>
      <c r="AO299" s="40"/>
      <c r="AP299" s="40"/>
      <c r="AQ299" s="40"/>
      <c r="AR299" s="38"/>
      <c r="AS299" s="38"/>
      <c r="AT299" s="38"/>
      <c r="AU299" s="38"/>
      <c r="AV299" s="38"/>
      <c r="AW299" s="38"/>
      <c r="AX299" s="38"/>
      <c r="AY299" s="38"/>
      <c r="AZ299" s="38"/>
      <c r="BA299" s="38"/>
      <c r="BB299" s="38"/>
      <c r="BC299" s="38"/>
      <c r="BD299" s="38"/>
      <c r="BE299" s="38"/>
      <c r="BF299" s="38"/>
      <c r="BG299" s="38"/>
      <c r="BH299" s="38"/>
      <c r="BI299" s="38"/>
      <c r="BJ299" s="38"/>
      <c r="BK299" s="38"/>
    </row>
    <row r="300" spans="1:63" ht="15.75" customHeight="1" x14ac:dyDescent="0.25">
      <c r="A300" s="38"/>
      <c r="B300" s="38"/>
      <c r="C300" s="38"/>
      <c r="D300" s="38"/>
      <c r="E300" s="38"/>
      <c r="F300" s="38"/>
      <c r="G300" s="38"/>
      <c r="H300" s="38"/>
      <c r="I300" s="38"/>
      <c r="J300" s="38"/>
      <c r="K300" s="38"/>
      <c r="L300" s="38"/>
      <c r="M300" s="38"/>
      <c r="N300" s="38"/>
      <c r="O300" s="38"/>
      <c r="P300" s="40"/>
      <c r="Q300" s="40"/>
      <c r="R300" s="38"/>
      <c r="S300" s="38"/>
      <c r="T300" s="38"/>
      <c r="U300" s="38"/>
      <c r="V300" s="40"/>
      <c r="W300" s="40"/>
      <c r="X300" s="38"/>
      <c r="Y300" s="41"/>
      <c r="Z300" s="38"/>
      <c r="AA300" s="38"/>
      <c r="AB300" s="38"/>
      <c r="AC300" s="38"/>
      <c r="AD300" s="38"/>
      <c r="AE300" s="38"/>
      <c r="AF300" s="38"/>
      <c r="AG300" s="38"/>
      <c r="AH300" s="38"/>
      <c r="AI300" s="38"/>
      <c r="AJ300" s="38"/>
      <c r="AK300" s="40"/>
      <c r="AL300" s="40"/>
      <c r="AM300" s="40"/>
      <c r="AN300" s="40"/>
      <c r="AO300" s="40"/>
      <c r="AP300" s="40"/>
      <c r="AQ300" s="40"/>
      <c r="AR300" s="38"/>
      <c r="AS300" s="38"/>
      <c r="AT300" s="38"/>
      <c r="AU300" s="38"/>
      <c r="AV300" s="38"/>
      <c r="AW300" s="38"/>
      <c r="AX300" s="38"/>
      <c r="AY300" s="38"/>
      <c r="AZ300" s="38"/>
      <c r="BA300" s="38"/>
      <c r="BB300" s="38"/>
      <c r="BC300" s="38"/>
      <c r="BD300" s="38"/>
      <c r="BE300" s="38"/>
      <c r="BF300" s="38"/>
      <c r="BG300" s="38"/>
      <c r="BH300" s="38"/>
      <c r="BI300" s="38"/>
      <c r="BJ300" s="38"/>
      <c r="BK300" s="38"/>
    </row>
    <row r="301" spans="1:63" ht="15.75" customHeight="1" x14ac:dyDescent="0.25">
      <c r="A301" s="38"/>
      <c r="B301" s="38"/>
      <c r="C301" s="38"/>
      <c r="D301" s="38"/>
      <c r="E301" s="38"/>
      <c r="F301" s="38"/>
      <c r="G301" s="38"/>
      <c r="H301" s="38"/>
      <c r="I301" s="38"/>
      <c r="J301" s="38"/>
      <c r="K301" s="38"/>
      <c r="L301" s="38"/>
      <c r="M301" s="38"/>
      <c r="N301" s="38"/>
      <c r="O301" s="38"/>
      <c r="P301" s="40"/>
      <c r="Q301" s="40"/>
      <c r="R301" s="38"/>
      <c r="S301" s="38"/>
      <c r="T301" s="38"/>
      <c r="U301" s="38"/>
      <c r="V301" s="40"/>
      <c r="W301" s="40"/>
      <c r="X301" s="38"/>
      <c r="Y301" s="41"/>
      <c r="Z301" s="38"/>
      <c r="AA301" s="38"/>
      <c r="AB301" s="38"/>
      <c r="AC301" s="38"/>
      <c r="AD301" s="38"/>
      <c r="AE301" s="38"/>
      <c r="AF301" s="38"/>
      <c r="AG301" s="38"/>
      <c r="AH301" s="38"/>
      <c r="AI301" s="38"/>
      <c r="AJ301" s="38"/>
      <c r="AK301" s="40"/>
      <c r="AL301" s="40"/>
      <c r="AM301" s="40"/>
      <c r="AN301" s="40"/>
      <c r="AO301" s="40"/>
      <c r="AP301" s="40"/>
      <c r="AQ301" s="40"/>
      <c r="AR301" s="38"/>
      <c r="AS301" s="38"/>
      <c r="AT301" s="38"/>
      <c r="AU301" s="38"/>
      <c r="AV301" s="38"/>
      <c r="AW301" s="38"/>
      <c r="AX301" s="38"/>
      <c r="AY301" s="38"/>
      <c r="AZ301" s="38"/>
      <c r="BA301" s="38"/>
      <c r="BB301" s="38"/>
      <c r="BC301" s="38"/>
      <c r="BD301" s="38"/>
      <c r="BE301" s="38"/>
      <c r="BF301" s="38"/>
      <c r="BG301" s="38"/>
      <c r="BH301" s="38"/>
      <c r="BI301" s="38"/>
      <c r="BJ301" s="38"/>
      <c r="BK301" s="38"/>
    </row>
    <row r="302" spans="1:63" ht="15.75" customHeight="1" x14ac:dyDescent="0.25">
      <c r="A302" s="38"/>
      <c r="B302" s="38"/>
      <c r="C302" s="38"/>
      <c r="D302" s="38"/>
      <c r="E302" s="38"/>
      <c r="F302" s="38"/>
      <c r="G302" s="38"/>
      <c r="H302" s="38"/>
      <c r="I302" s="38"/>
      <c r="J302" s="38"/>
      <c r="K302" s="38"/>
      <c r="L302" s="38"/>
      <c r="M302" s="38"/>
      <c r="N302" s="38"/>
      <c r="O302" s="38"/>
      <c r="P302" s="40"/>
      <c r="Q302" s="40"/>
      <c r="R302" s="38"/>
      <c r="S302" s="38"/>
      <c r="T302" s="38"/>
      <c r="U302" s="38"/>
      <c r="V302" s="40"/>
      <c r="W302" s="40"/>
      <c r="X302" s="38"/>
      <c r="Y302" s="41"/>
      <c r="Z302" s="38"/>
      <c r="AA302" s="38"/>
      <c r="AB302" s="38"/>
      <c r="AC302" s="38"/>
      <c r="AD302" s="38"/>
      <c r="AE302" s="38"/>
      <c r="AF302" s="38"/>
      <c r="AG302" s="38"/>
      <c r="AH302" s="38"/>
      <c r="AI302" s="38"/>
      <c r="AJ302" s="38"/>
      <c r="AK302" s="40"/>
      <c r="AL302" s="40"/>
      <c r="AM302" s="40"/>
      <c r="AN302" s="40"/>
      <c r="AO302" s="40"/>
      <c r="AP302" s="40"/>
      <c r="AQ302" s="40"/>
      <c r="AR302" s="38"/>
      <c r="AS302" s="38"/>
      <c r="AT302" s="38"/>
      <c r="AU302" s="38"/>
      <c r="AV302" s="38"/>
      <c r="AW302" s="38"/>
      <c r="AX302" s="38"/>
      <c r="AY302" s="38"/>
      <c r="AZ302" s="38"/>
      <c r="BA302" s="38"/>
      <c r="BB302" s="38"/>
      <c r="BC302" s="38"/>
      <c r="BD302" s="38"/>
      <c r="BE302" s="38"/>
      <c r="BF302" s="38"/>
      <c r="BG302" s="38"/>
      <c r="BH302" s="38"/>
      <c r="BI302" s="38"/>
      <c r="BJ302" s="38"/>
      <c r="BK302" s="38"/>
    </row>
    <row r="303" spans="1:63" ht="15.75" customHeight="1" x14ac:dyDescent="0.25">
      <c r="A303" s="38"/>
      <c r="B303" s="38"/>
      <c r="C303" s="38"/>
      <c r="D303" s="38"/>
      <c r="E303" s="38"/>
      <c r="F303" s="38"/>
      <c r="G303" s="38"/>
      <c r="H303" s="38"/>
      <c r="I303" s="38"/>
      <c r="J303" s="38"/>
      <c r="K303" s="38"/>
      <c r="L303" s="38"/>
      <c r="M303" s="38"/>
      <c r="N303" s="38"/>
      <c r="O303" s="38"/>
      <c r="P303" s="40"/>
      <c r="Q303" s="40"/>
      <c r="R303" s="38"/>
      <c r="S303" s="38"/>
      <c r="T303" s="38"/>
      <c r="U303" s="38"/>
      <c r="V303" s="40"/>
      <c r="W303" s="40"/>
      <c r="X303" s="38"/>
      <c r="Y303" s="41"/>
      <c r="Z303" s="38"/>
      <c r="AA303" s="38"/>
      <c r="AB303" s="38"/>
      <c r="AC303" s="38"/>
      <c r="AD303" s="38"/>
      <c r="AE303" s="38"/>
      <c r="AF303" s="38"/>
      <c r="AG303" s="38"/>
      <c r="AH303" s="38"/>
      <c r="AI303" s="38"/>
      <c r="AJ303" s="38"/>
      <c r="AK303" s="40"/>
      <c r="AL303" s="40"/>
      <c r="AM303" s="40"/>
      <c r="AN303" s="40"/>
      <c r="AO303" s="40"/>
      <c r="AP303" s="40"/>
      <c r="AQ303" s="40"/>
      <c r="AR303" s="38"/>
      <c r="AS303" s="38"/>
      <c r="AT303" s="38"/>
      <c r="AU303" s="38"/>
      <c r="AV303" s="38"/>
      <c r="AW303" s="38"/>
      <c r="AX303" s="38"/>
      <c r="AY303" s="38"/>
      <c r="AZ303" s="38"/>
      <c r="BA303" s="38"/>
      <c r="BB303" s="38"/>
      <c r="BC303" s="38"/>
      <c r="BD303" s="38"/>
      <c r="BE303" s="38"/>
      <c r="BF303" s="38"/>
      <c r="BG303" s="38"/>
      <c r="BH303" s="38"/>
      <c r="BI303" s="38"/>
      <c r="BJ303" s="38"/>
      <c r="BK303" s="38"/>
    </row>
    <row r="304" spans="1:63" ht="15.75" customHeight="1" x14ac:dyDescent="0.25">
      <c r="A304" s="38"/>
      <c r="B304" s="38"/>
      <c r="C304" s="38"/>
      <c r="D304" s="38"/>
      <c r="E304" s="38"/>
      <c r="F304" s="38"/>
      <c r="G304" s="38"/>
      <c r="H304" s="38"/>
      <c r="I304" s="38"/>
      <c r="J304" s="38"/>
      <c r="K304" s="38"/>
      <c r="L304" s="38"/>
      <c r="M304" s="38"/>
      <c r="N304" s="38"/>
      <c r="O304" s="38"/>
      <c r="P304" s="40"/>
      <c r="Q304" s="40"/>
      <c r="R304" s="38"/>
      <c r="S304" s="38"/>
      <c r="T304" s="38"/>
      <c r="U304" s="38"/>
      <c r="V304" s="40"/>
      <c r="W304" s="40"/>
      <c r="X304" s="38"/>
      <c r="Y304" s="41"/>
      <c r="Z304" s="38"/>
      <c r="AA304" s="38"/>
      <c r="AB304" s="38"/>
      <c r="AC304" s="38"/>
      <c r="AD304" s="38"/>
      <c r="AE304" s="38"/>
      <c r="AF304" s="38"/>
      <c r="AG304" s="38"/>
      <c r="AH304" s="38"/>
      <c r="AI304" s="38"/>
      <c r="AJ304" s="38"/>
      <c r="AK304" s="40"/>
      <c r="AL304" s="40"/>
      <c r="AM304" s="40"/>
      <c r="AN304" s="40"/>
      <c r="AO304" s="40"/>
      <c r="AP304" s="40"/>
      <c r="AQ304" s="40"/>
      <c r="AR304" s="38"/>
      <c r="AS304" s="38"/>
      <c r="AT304" s="38"/>
      <c r="AU304" s="38"/>
      <c r="AV304" s="38"/>
      <c r="AW304" s="38"/>
      <c r="AX304" s="38"/>
      <c r="AY304" s="38"/>
      <c r="AZ304" s="38"/>
      <c r="BA304" s="38"/>
      <c r="BB304" s="38"/>
      <c r="BC304" s="38"/>
      <c r="BD304" s="38"/>
      <c r="BE304" s="38"/>
      <c r="BF304" s="38"/>
      <c r="BG304" s="38"/>
      <c r="BH304" s="38"/>
      <c r="BI304" s="38"/>
      <c r="BJ304" s="38"/>
      <c r="BK304" s="38"/>
    </row>
    <row r="305" spans="1:63" ht="15.75" customHeight="1" x14ac:dyDescent="0.25">
      <c r="A305" s="38"/>
      <c r="B305" s="38"/>
      <c r="C305" s="38"/>
      <c r="D305" s="38"/>
      <c r="E305" s="38"/>
      <c r="F305" s="38"/>
      <c r="G305" s="38"/>
      <c r="H305" s="38"/>
      <c r="I305" s="38"/>
      <c r="J305" s="38"/>
      <c r="K305" s="38"/>
      <c r="L305" s="38"/>
      <c r="M305" s="38"/>
      <c r="N305" s="38"/>
      <c r="O305" s="38"/>
      <c r="P305" s="40"/>
      <c r="Q305" s="40"/>
      <c r="R305" s="38"/>
      <c r="S305" s="38"/>
      <c r="T305" s="38"/>
      <c r="U305" s="38"/>
      <c r="V305" s="40"/>
      <c r="W305" s="40"/>
      <c r="X305" s="38"/>
      <c r="Y305" s="41"/>
      <c r="Z305" s="38"/>
      <c r="AA305" s="38"/>
      <c r="AB305" s="38"/>
      <c r="AC305" s="38"/>
      <c r="AD305" s="38"/>
      <c r="AE305" s="38"/>
      <c r="AF305" s="38"/>
      <c r="AG305" s="38"/>
      <c r="AH305" s="38"/>
      <c r="AI305" s="38"/>
      <c r="AJ305" s="38"/>
      <c r="AK305" s="40"/>
      <c r="AL305" s="40"/>
      <c r="AM305" s="40"/>
      <c r="AN305" s="40"/>
      <c r="AO305" s="40"/>
      <c r="AP305" s="40"/>
      <c r="AQ305" s="40"/>
      <c r="AR305" s="38"/>
      <c r="AS305" s="38"/>
      <c r="AT305" s="38"/>
      <c r="AU305" s="38"/>
      <c r="AV305" s="38"/>
      <c r="AW305" s="38"/>
      <c r="AX305" s="38"/>
      <c r="AY305" s="38"/>
      <c r="AZ305" s="38"/>
      <c r="BA305" s="38"/>
      <c r="BB305" s="38"/>
      <c r="BC305" s="38"/>
      <c r="BD305" s="38"/>
      <c r="BE305" s="38"/>
      <c r="BF305" s="38"/>
      <c r="BG305" s="38"/>
      <c r="BH305" s="38"/>
      <c r="BI305" s="38"/>
      <c r="BJ305" s="38"/>
      <c r="BK305" s="38"/>
    </row>
    <row r="306" spans="1:63" ht="15.75" customHeight="1" x14ac:dyDescent="0.25">
      <c r="A306" s="38"/>
      <c r="B306" s="38"/>
      <c r="C306" s="38"/>
      <c r="D306" s="38"/>
      <c r="E306" s="38"/>
      <c r="F306" s="38"/>
      <c r="G306" s="38"/>
      <c r="H306" s="38"/>
      <c r="I306" s="38"/>
      <c r="J306" s="38"/>
      <c r="K306" s="38"/>
      <c r="L306" s="38"/>
      <c r="M306" s="38"/>
      <c r="N306" s="38"/>
      <c r="O306" s="38"/>
      <c r="P306" s="40"/>
      <c r="Q306" s="40"/>
      <c r="R306" s="38"/>
      <c r="S306" s="38"/>
      <c r="T306" s="38"/>
      <c r="U306" s="38"/>
      <c r="V306" s="40"/>
      <c r="W306" s="40"/>
      <c r="X306" s="38"/>
      <c r="Y306" s="41"/>
      <c r="Z306" s="38"/>
      <c r="AA306" s="38"/>
      <c r="AB306" s="38"/>
      <c r="AC306" s="38"/>
      <c r="AD306" s="38"/>
      <c r="AE306" s="38"/>
      <c r="AF306" s="38"/>
      <c r="AG306" s="38"/>
      <c r="AH306" s="38"/>
      <c r="AI306" s="38"/>
      <c r="AJ306" s="38"/>
      <c r="AK306" s="40"/>
      <c r="AL306" s="40"/>
      <c r="AM306" s="40"/>
      <c r="AN306" s="40"/>
      <c r="AO306" s="40"/>
      <c r="AP306" s="40"/>
      <c r="AQ306" s="40"/>
      <c r="AR306" s="38"/>
      <c r="AS306" s="38"/>
      <c r="AT306" s="38"/>
      <c r="AU306" s="38"/>
      <c r="AV306" s="38"/>
      <c r="AW306" s="38"/>
      <c r="AX306" s="38"/>
      <c r="AY306" s="38"/>
      <c r="AZ306" s="38"/>
      <c r="BA306" s="38"/>
      <c r="BB306" s="38"/>
      <c r="BC306" s="38"/>
      <c r="BD306" s="38"/>
      <c r="BE306" s="38"/>
      <c r="BF306" s="38"/>
      <c r="BG306" s="38"/>
      <c r="BH306" s="38"/>
      <c r="BI306" s="38"/>
      <c r="BJ306" s="38"/>
      <c r="BK306" s="38"/>
    </row>
    <row r="307" spans="1:63" ht="15.75" customHeight="1" x14ac:dyDescent="0.25">
      <c r="A307" s="38"/>
      <c r="B307" s="38"/>
      <c r="C307" s="38"/>
      <c r="D307" s="38"/>
      <c r="E307" s="38"/>
      <c r="F307" s="38"/>
      <c r="G307" s="38"/>
      <c r="H307" s="38"/>
      <c r="I307" s="38"/>
      <c r="J307" s="38"/>
      <c r="K307" s="38"/>
      <c r="L307" s="38"/>
      <c r="M307" s="38"/>
      <c r="N307" s="38"/>
      <c r="O307" s="38"/>
      <c r="P307" s="40"/>
      <c r="Q307" s="40"/>
      <c r="R307" s="38"/>
      <c r="S307" s="38"/>
      <c r="T307" s="38"/>
      <c r="U307" s="38"/>
      <c r="V307" s="40"/>
      <c r="W307" s="40"/>
      <c r="X307" s="38"/>
      <c r="Y307" s="41"/>
      <c r="Z307" s="38"/>
      <c r="AA307" s="38"/>
      <c r="AB307" s="38"/>
      <c r="AC307" s="38"/>
      <c r="AD307" s="38"/>
      <c r="AE307" s="38"/>
      <c r="AF307" s="38"/>
      <c r="AG307" s="38"/>
      <c r="AH307" s="38"/>
      <c r="AI307" s="38"/>
      <c r="AJ307" s="38"/>
      <c r="AK307" s="40"/>
      <c r="AL307" s="40"/>
      <c r="AM307" s="40"/>
      <c r="AN307" s="40"/>
      <c r="AO307" s="40"/>
      <c r="AP307" s="40"/>
      <c r="AQ307" s="40"/>
      <c r="AR307" s="38"/>
      <c r="AS307" s="38"/>
      <c r="AT307" s="38"/>
      <c r="AU307" s="38"/>
      <c r="AV307" s="38"/>
      <c r="AW307" s="38"/>
      <c r="AX307" s="38"/>
      <c r="AY307" s="38"/>
      <c r="AZ307" s="38"/>
      <c r="BA307" s="38"/>
      <c r="BB307" s="38"/>
      <c r="BC307" s="38"/>
      <c r="BD307" s="38"/>
      <c r="BE307" s="38"/>
      <c r="BF307" s="38"/>
      <c r="BG307" s="38"/>
      <c r="BH307" s="38"/>
      <c r="BI307" s="38"/>
      <c r="BJ307" s="38"/>
      <c r="BK307" s="38"/>
    </row>
    <row r="308" spans="1:63" ht="15.75" customHeight="1" x14ac:dyDescent="0.25">
      <c r="A308" s="38"/>
      <c r="B308" s="38"/>
      <c r="C308" s="38"/>
      <c r="D308" s="38"/>
      <c r="E308" s="38"/>
      <c r="F308" s="38"/>
      <c r="G308" s="38"/>
      <c r="H308" s="38"/>
      <c r="I308" s="38"/>
      <c r="J308" s="38"/>
      <c r="K308" s="38"/>
      <c r="L308" s="38"/>
      <c r="M308" s="38"/>
      <c r="N308" s="38"/>
      <c r="O308" s="38"/>
      <c r="P308" s="40"/>
      <c r="Q308" s="40"/>
      <c r="R308" s="38"/>
      <c r="S308" s="38"/>
      <c r="T308" s="38"/>
      <c r="U308" s="38"/>
      <c r="V308" s="40"/>
      <c r="W308" s="40"/>
      <c r="X308" s="38"/>
      <c r="Y308" s="41"/>
      <c r="Z308" s="38"/>
      <c r="AA308" s="38"/>
      <c r="AB308" s="38"/>
      <c r="AC308" s="38"/>
      <c r="AD308" s="38"/>
      <c r="AE308" s="38"/>
      <c r="AF308" s="38"/>
      <c r="AG308" s="38"/>
      <c r="AH308" s="38"/>
      <c r="AI308" s="38"/>
      <c r="AJ308" s="38"/>
      <c r="AK308" s="40"/>
      <c r="AL308" s="40"/>
      <c r="AM308" s="40"/>
      <c r="AN308" s="40"/>
      <c r="AO308" s="40"/>
      <c r="AP308" s="40"/>
      <c r="AQ308" s="40"/>
      <c r="AR308" s="38"/>
      <c r="AS308" s="38"/>
      <c r="AT308" s="38"/>
      <c r="AU308" s="38"/>
      <c r="AV308" s="38"/>
      <c r="AW308" s="38"/>
      <c r="AX308" s="38"/>
      <c r="AY308" s="38"/>
      <c r="AZ308" s="38"/>
      <c r="BA308" s="38"/>
      <c r="BB308" s="38"/>
      <c r="BC308" s="38"/>
      <c r="BD308" s="38"/>
      <c r="BE308" s="38"/>
      <c r="BF308" s="38"/>
      <c r="BG308" s="38"/>
      <c r="BH308" s="38"/>
      <c r="BI308" s="38"/>
      <c r="BJ308" s="38"/>
      <c r="BK308" s="38"/>
    </row>
    <row r="309" spans="1:63" ht="15.75" customHeight="1" x14ac:dyDescent="0.25">
      <c r="A309" s="38"/>
      <c r="B309" s="38"/>
      <c r="C309" s="38"/>
      <c r="D309" s="38"/>
      <c r="E309" s="38"/>
      <c r="F309" s="38"/>
      <c r="G309" s="38"/>
      <c r="H309" s="38"/>
      <c r="I309" s="38"/>
      <c r="J309" s="38"/>
      <c r="K309" s="38"/>
      <c r="L309" s="38"/>
      <c r="M309" s="38"/>
      <c r="N309" s="38"/>
      <c r="O309" s="38"/>
      <c r="P309" s="40"/>
      <c r="Q309" s="40"/>
      <c r="R309" s="38"/>
      <c r="S309" s="38"/>
      <c r="T309" s="38"/>
      <c r="U309" s="38"/>
      <c r="V309" s="40"/>
      <c r="W309" s="40"/>
      <c r="X309" s="38"/>
      <c r="Y309" s="41"/>
      <c r="Z309" s="38"/>
      <c r="AA309" s="38"/>
      <c r="AB309" s="38"/>
      <c r="AC309" s="38"/>
      <c r="AD309" s="38"/>
      <c r="AE309" s="38"/>
      <c r="AF309" s="38"/>
      <c r="AG309" s="38"/>
      <c r="AH309" s="38"/>
      <c r="AI309" s="38"/>
      <c r="AJ309" s="38"/>
      <c r="AK309" s="40"/>
      <c r="AL309" s="40"/>
      <c r="AM309" s="40"/>
      <c r="AN309" s="40"/>
      <c r="AO309" s="40"/>
      <c r="AP309" s="40"/>
      <c r="AQ309" s="40"/>
      <c r="AR309" s="38"/>
      <c r="AS309" s="38"/>
      <c r="AT309" s="38"/>
      <c r="AU309" s="38"/>
      <c r="AV309" s="38"/>
      <c r="AW309" s="38"/>
      <c r="AX309" s="38"/>
      <c r="AY309" s="38"/>
      <c r="AZ309" s="38"/>
      <c r="BA309" s="38"/>
      <c r="BB309" s="38"/>
      <c r="BC309" s="38"/>
      <c r="BD309" s="38"/>
      <c r="BE309" s="38"/>
      <c r="BF309" s="38"/>
      <c r="BG309" s="38"/>
      <c r="BH309" s="38"/>
      <c r="BI309" s="38"/>
      <c r="BJ309" s="38"/>
      <c r="BK309" s="38"/>
    </row>
    <row r="310" spans="1:63" ht="15.75" customHeight="1" x14ac:dyDescent="0.25">
      <c r="A310" s="38"/>
      <c r="B310" s="38"/>
      <c r="C310" s="38"/>
      <c r="D310" s="38"/>
      <c r="E310" s="38"/>
      <c r="F310" s="38"/>
      <c r="G310" s="38"/>
      <c r="H310" s="38"/>
      <c r="I310" s="38"/>
      <c r="J310" s="38"/>
      <c r="K310" s="38"/>
      <c r="L310" s="38"/>
      <c r="M310" s="38"/>
      <c r="N310" s="38"/>
      <c r="O310" s="38"/>
      <c r="P310" s="40"/>
      <c r="Q310" s="40"/>
      <c r="R310" s="38"/>
      <c r="S310" s="38"/>
      <c r="T310" s="38"/>
      <c r="U310" s="38"/>
      <c r="V310" s="40"/>
      <c r="W310" s="40"/>
      <c r="X310" s="38"/>
      <c r="Y310" s="41"/>
      <c r="Z310" s="38"/>
      <c r="AA310" s="38"/>
      <c r="AB310" s="38"/>
      <c r="AC310" s="38"/>
      <c r="AD310" s="38"/>
      <c r="AE310" s="38"/>
      <c r="AF310" s="38"/>
      <c r="AG310" s="38"/>
      <c r="AH310" s="38"/>
      <c r="AI310" s="38"/>
      <c r="AJ310" s="38"/>
      <c r="AK310" s="40"/>
      <c r="AL310" s="40"/>
      <c r="AM310" s="40"/>
      <c r="AN310" s="40"/>
      <c r="AO310" s="40"/>
      <c r="AP310" s="40"/>
      <c r="AQ310" s="40"/>
      <c r="AR310" s="38"/>
      <c r="AS310" s="38"/>
      <c r="AT310" s="38"/>
      <c r="AU310" s="38"/>
      <c r="AV310" s="38"/>
      <c r="AW310" s="38"/>
      <c r="AX310" s="38"/>
      <c r="AY310" s="38"/>
      <c r="AZ310" s="38"/>
      <c r="BA310" s="38"/>
      <c r="BB310" s="38"/>
      <c r="BC310" s="38"/>
      <c r="BD310" s="38"/>
      <c r="BE310" s="38"/>
      <c r="BF310" s="38"/>
      <c r="BG310" s="38"/>
      <c r="BH310" s="38"/>
      <c r="BI310" s="38"/>
      <c r="BJ310" s="38"/>
      <c r="BK310" s="38"/>
    </row>
    <row r="311" spans="1:63" ht="15.75" customHeight="1" x14ac:dyDescent="0.25">
      <c r="A311" s="38"/>
      <c r="B311" s="38"/>
      <c r="C311" s="38"/>
      <c r="D311" s="38"/>
      <c r="E311" s="38"/>
      <c r="F311" s="38"/>
      <c r="G311" s="38"/>
      <c r="H311" s="38"/>
      <c r="I311" s="38"/>
      <c r="J311" s="38"/>
      <c r="K311" s="38"/>
      <c r="L311" s="38"/>
      <c r="M311" s="38"/>
      <c r="N311" s="38"/>
      <c r="O311" s="38"/>
      <c r="P311" s="40"/>
      <c r="Q311" s="40"/>
      <c r="R311" s="38"/>
      <c r="S311" s="38"/>
      <c r="T311" s="38"/>
      <c r="U311" s="38"/>
      <c r="V311" s="40"/>
      <c r="W311" s="40"/>
      <c r="X311" s="38"/>
      <c r="Y311" s="41"/>
      <c r="Z311" s="38"/>
      <c r="AA311" s="38"/>
      <c r="AB311" s="38"/>
      <c r="AC311" s="38"/>
      <c r="AD311" s="38"/>
      <c r="AE311" s="38"/>
      <c r="AF311" s="38"/>
      <c r="AG311" s="38"/>
      <c r="AH311" s="38"/>
      <c r="AI311" s="38"/>
      <c r="AJ311" s="38"/>
      <c r="AK311" s="40"/>
      <c r="AL311" s="40"/>
      <c r="AM311" s="40"/>
      <c r="AN311" s="40"/>
      <c r="AO311" s="40"/>
      <c r="AP311" s="40"/>
      <c r="AQ311" s="40"/>
      <c r="AR311" s="38"/>
      <c r="AS311" s="38"/>
      <c r="AT311" s="38"/>
      <c r="AU311" s="38"/>
      <c r="AV311" s="38"/>
      <c r="AW311" s="38"/>
      <c r="AX311" s="38"/>
      <c r="AY311" s="38"/>
      <c r="AZ311" s="38"/>
      <c r="BA311" s="38"/>
      <c r="BB311" s="38"/>
      <c r="BC311" s="38"/>
      <c r="BD311" s="38"/>
      <c r="BE311" s="38"/>
      <c r="BF311" s="38"/>
      <c r="BG311" s="38"/>
      <c r="BH311" s="38"/>
      <c r="BI311" s="38"/>
      <c r="BJ311" s="38"/>
      <c r="BK311" s="38"/>
    </row>
    <row r="312" spans="1:63" ht="15.75" customHeight="1" x14ac:dyDescent="0.25">
      <c r="A312" s="38"/>
      <c r="B312" s="38"/>
      <c r="C312" s="38"/>
      <c r="D312" s="38"/>
      <c r="E312" s="38"/>
      <c r="F312" s="38"/>
      <c r="G312" s="38"/>
      <c r="H312" s="38"/>
      <c r="I312" s="38"/>
      <c r="J312" s="38"/>
      <c r="K312" s="38"/>
      <c r="L312" s="38"/>
      <c r="M312" s="38"/>
      <c r="N312" s="38"/>
      <c r="O312" s="38"/>
      <c r="P312" s="40"/>
      <c r="Q312" s="40"/>
      <c r="R312" s="38"/>
      <c r="S312" s="38"/>
      <c r="T312" s="38"/>
      <c r="U312" s="38"/>
      <c r="V312" s="40"/>
      <c r="W312" s="40"/>
      <c r="X312" s="38"/>
      <c r="Y312" s="41"/>
      <c r="Z312" s="38"/>
      <c r="AA312" s="38"/>
      <c r="AB312" s="38"/>
      <c r="AC312" s="38"/>
      <c r="AD312" s="38"/>
      <c r="AE312" s="38"/>
      <c r="AF312" s="38"/>
      <c r="AG312" s="38"/>
      <c r="AH312" s="38"/>
      <c r="AI312" s="38"/>
      <c r="AJ312" s="38"/>
      <c r="AK312" s="40"/>
      <c r="AL312" s="40"/>
      <c r="AM312" s="40"/>
      <c r="AN312" s="40"/>
      <c r="AO312" s="40"/>
      <c r="AP312" s="40"/>
      <c r="AQ312" s="40"/>
      <c r="AR312" s="38"/>
      <c r="AS312" s="38"/>
      <c r="AT312" s="38"/>
      <c r="AU312" s="38"/>
      <c r="AV312" s="38"/>
      <c r="AW312" s="38"/>
      <c r="AX312" s="38"/>
      <c r="AY312" s="38"/>
      <c r="AZ312" s="38"/>
      <c r="BA312" s="38"/>
      <c r="BB312" s="38"/>
      <c r="BC312" s="38"/>
      <c r="BD312" s="38"/>
      <c r="BE312" s="38"/>
      <c r="BF312" s="38"/>
      <c r="BG312" s="38"/>
      <c r="BH312" s="38"/>
      <c r="BI312" s="38"/>
      <c r="BJ312" s="38"/>
      <c r="BK312" s="38"/>
    </row>
    <row r="313" spans="1:63" ht="15.75" customHeight="1" x14ac:dyDescent="0.25">
      <c r="A313" s="38"/>
      <c r="B313" s="38"/>
      <c r="C313" s="38"/>
      <c r="D313" s="38"/>
      <c r="E313" s="38"/>
      <c r="F313" s="38"/>
      <c r="G313" s="38"/>
      <c r="H313" s="38"/>
      <c r="I313" s="38"/>
      <c r="J313" s="38"/>
      <c r="K313" s="38"/>
      <c r="L313" s="38"/>
      <c r="M313" s="38"/>
      <c r="N313" s="38"/>
      <c r="O313" s="38"/>
      <c r="P313" s="40"/>
      <c r="Q313" s="40"/>
      <c r="R313" s="38"/>
      <c r="S313" s="38"/>
      <c r="T313" s="38"/>
      <c r="U313" s="38"/>
      <c r="V313" s="40"/>
      <c r="W313" s="40"/>
      <c r="X313" s="38"/>
      <c r="Y313" s="41"/>
      <c r="Z313" s="38"/>
      <c r="AA313" s="38"/>
      <c r="AB313" s="38"/>
      <c r="AC313" s="38"/>
      <c r="AD313" s="38"/>
      <c r="AE313" s="38"/>
      <c r="AF313" s="38"/>
      <c r="AG313" s="38"/>
      <c r="AH313" s="38"/>
      <c r="AI313" s="38"/>
      <c r="AJ313" s="38"/>
      <c r="AK313" s="40"/>
      <c r="AL313" s="40"/>
      <c r="AM313" s="40"/>
      <c r="AN313" s="40"/>
      <c r="AO313" s="40"/>
      <c r="AP313" s="40"/>
      <c r="AQ313" s="40"/>
      <c r="AR313" s="38"/>
      <c r="AS313" s="38"/>
      <c r="AT313" s="38"/>
      <c r="AU313" s="38"/>
      <c r="AV313" s="38"/>
      <c r="AW313" s="38"/>
      <c r="AX313" s="38"/>
      <c r="AY313" s="38"/>
      <c r="AZ313" s="38"/>
      <c r="BA313" s="38"/>
      <c r="BB313" s="38"/>
      <c r="BC313" s="38"/>
      <c r="BD313" s="38"/>
      <c r="BE313" s="38"/>
      <c r="BF313" s="38"/>
      <c r="BG313" s="38"/>
      <c r="BH313" s="38"/>
      <c r="BI313" s="38"/>
      <c r="BJ313" s="38"/>
      <c r="BK313" s="38"/>
    </row>
    <row r="314" spans="1:63" ht="15.75" customHeight="1" x14ac:dyDescent="0.25">
      <c r="A314" s="38"/>
      <c r="B314" s="38"/>
      <c r="C314" s="38"/>
      <c r="D314" s="38"/>
      <c r="E314" s="38"/>
      <c r="F314" s="38"/>
      <c r="G314" s="38"/>
      <c r="H314" s="38"/>
      <c r="I314" s="38"/>
      <c r="J314" s="38"/>
      <c r="K314" s="38"/>
      <c r="L314" s="38"/>
      <c r="M314" s="38"/>
      <c r="N314" s="38"/>
      <c r="O314" s="38"/>
      <c r="P314" s="40"/>
      <c r="Q314" s="40"/>
      <c r="R314" s="38"/>
      <c r="S314" s="38"/>
      <c r="T314" s="38"/>
      <c r="U314" s="38"/>
      <c r="V314" s="40"/>
      <c r="W314" s="40"/>
      <c r="X314" s="38"/>
      <c r="Y314" s="41"/>
      <c r="Z314" s="38"/>
      <c r="AA314" s="38"/>
      <c r="AB314" s="38"/>
      <c r="AC314" s="38"/>
      <c r="AD314" s="38"/>
      <c r="AE314" s="38"/>
      <c r="AF314" s="38"/>
      <c r="AG314" s="38"/>
      <c r="AH314" s="38"/>
      <c r="AI314" s="38"/>
      <c r="AJ314" s="38"/>
      <c r="AK314" s="40"/>
      <c r="AL314" s="40"/>
      <c r="AM314" s="40"/>
      <c r="AN314" s="40"/>
      <c r="AO314" s="40"/>
      <c r="AP314" s="40"/>
      <c r="AQ314" s="40"/>
      <c r="AR314" s="38"/>
      <c r="AS314" s="38"/>
      <c r="AT314" s="38"/>
      <c r="AU314" s="38"/>
      <c r="AV314" s="38"/>
      <c r="AW314" s="38"/>
      <c r="AX314" s="38"/>
      <c r="AY314" s="38"/>
      <c r="AZ314" s="38"/>
      <c r="BA314" s="38"/>
      <c r="BB314" s="38"/>
      <c r="BC314" s="38"/>
      <c r="BD314" s="38"/>
      <c r="BE314" s="38"/>
      <c r="BF314" s="38"/>
      <c r="BG314" s="38"/>
      <c r="BH314" s="38"/>
      <c r="BI314" s="38"/>
      <c r="BJ314" s="38"/>
      <c r="BK314" s="38"/>
    </row>
    <row r="315" spans="1:63" ht="15.75" customHeight="1" x14ac:dyDescent="0.25">
      <c r="A315" s="38"/>
      <c r="B315" s="38"/>
      <c r="C315" s="38"/>
      <c r="D315" s="38"/>
      <c r="E315" s="38"/>
      <c r="F315" s="38"/>
      <c r="G315" s="38"/>
      <c r="H315" s="38"/>
      <c r="I315" s="38"/>
      <c r="J315" s="38"/>
      <c r="K315" s="38"/>
      <c r="L315" s="38"/>
      <c r="M315" s="38"/>
      <c r="N315" s="38"/>
      <c r="O315" s="38"/>
      <c r="P315" s="40"/>
      <c r="Q315" s="40"/>
      <c r="R315" s="38"/>
      <c r="S315" s="38"/>
      <c r="T315" s="38"/>
      <c r="U315" s="38"/>
      <c r="V315" s="40"/>
      <c r="W315" s="40"/>
      <c r="X315" s="38"/>
      <c r="Y315" s="41"/>
      <c r="Z315" s="38"/>
      <c r="AA315" s="38"/>
      <c r="AB315" s="38"/>
      <c r="AC315" s="38"/>
      <c r="AD315" s="38"/>
      <c r="AE315" s="38"/>
      <c r="AF315" s="38"/>
      <c r="AG315" s="38"/>
      <c r="AH315" s="38"/>
      <c r="AI315" s="38"/>
      <c r="AJ315" s="38"/>
      <c r="AK315" s="40"/>
      <c r="AL315" s="40"/>
      <c r="AM315" s="40"/>
      <c r="AN315" s="40"/>
      <c r="AO315" s="40"/>
      <c r="AP315" s="40"/>
      <c r="AQ315" s="40"/>
      <c r="AR315" s="38"/>
      <c r="AS315" s="38"/>
      <c r="AT315" s="38"/>
      <c r="AU315" s="38"/>
      <c r="AV315" s="38"/>
      <c r="AW315" s="38"/>
      <c r="AX315" s="38"/>
      <c r="AY315" s="38"/>
      <c r="AZ315" s="38"/>
      <c r="BA315" s="38"/>
      <c r="BB315" s="38"/>
      <c r="BC315" s="38"/>
      <c r="BD315" s="38"/>
      <c r="BE315" s="38"/>
      <c r="BF315" s="38"/>
      <c r="BG315" s="38"/>
      <c r="BH315" s="38"/>
      <c r="BI315" s="38"/>
      <c r="BJ315" s="38"/>
      <c r="BK315" s="38"/>
    </row>
    <row r="316" spans="1:63" ht="15.75" customHeight="1" x14ac:dyDescent="0.25">
      <c r="A316" s="38"/>
      <c r="B316" s="38"/>
      <c r="C316" s="38"/>
      <c r="D316" s="38"/>
      <c r="E316" s="38"/>
      <c r="F316" s="38"/>
      <c r="G316" s="38"/>
      <c r="H316" s="38"/>
      <c r="I316" s="38"/>
      <c r="J316" s="38"/>
      <c r="K316" s="38"/>
      <c r="L316" s="38"/>
      <c r="M316" s="38"/>
      <c r="N316" s="38"/>
      <c r="O316" s="38"/>
      <c r="P316" s="40"/>
      <c r="Q316" s="40"/>
      <c r="R316" s="38"/>
      <c r="S316" s="38"/>
      <c r="T316" s="38"/>
      <c r="U316" s="38"/>
      <c r="V316" s="40"/>
      <c r="W316" s="40"/>
      <c r="X316" s="38"/>
      <c r="Y316" s="41"/>
      <c r="Z316" s="38"/>
      <c r="AA316" s="38"/>
      <c r="AB316" s="38"/>
      <c r="AC316" s="38"/>
      <c r="AD316" s="38"/>
      <c r="AE316" s="38"/>
      <c r="AF316" s="38"/>
      <c r="AG316" s="38"/>
      <c r="AH316" s="38"/>
      <c r="AI316" s="38"/>
      <c r="AJ316" s="38"/>
      <c r="AK316" s="40"/>
      <c r="AL316" s="40"/>
      <c r="AM316" s="40"/>
      <c r="AN316" s="40"/>
      <c r="AO316" s="40"/>
      <c r="AP316" s="40"/>
      <c r="AQ316" s="40"/>
      <c r="AR316" s="38"/>
      <c r="AS316" s="38"/>
      <c r="AT316" s="38"/>
      <c r="AU316" s="38"/>
      <c r="AV316" s="38"/>
      <c r="AW316" s="38"/>
      <c r="AX316" s="38"/>
      <c r="AY316" s="38"/>
      <c r="AZ316" s="38"/>
      <c r="BA316" s="38"/>
      <c r="BB316" s="38"/>
      <c r="BC316" s="38"/>
      <c r="BD316" s="38"/>
      <c r="BE316" s="38"/>
      <c r="BF316" s="38"/>
      <c r="BG316" s="38"/>
      <c r="BH316" s="38"/>
      <c r="BI316" s="38"/>
      <c r="BJ316" s="38"/>
      <c r="BK316" s="38"/>
    </row>
    <row r="317" spans="1:63" ht="15.75" customHeight="1" x14ac:dyDescent="0.25">
      <c r="A317" s="38"/>
      <c r="B317" s="38"/>
      <c r="C317" s="38"/>
      <c r="D317" s="38"/>
      <c r="E317" s="38"/>
      <c r="F317" s="38"/>
      <c r="G317" s="38"/>
      <c r="H317" s="38"/>
      <c r="I317" s="38"/>
      <c r="J317" s="38"/>
      <c r="K317" s="38"/>
      <c r="L317" s="38"/>
      <c r="M317" s="38"/>
      <c r="N317" s="38"/>
      <c r="O317" s="38"/>
      <c r="P317" s="40"/>
      <c r="Q317" s="40"/>
      <c r="R317" s="38"/>
      <c r="S317" s="38"/>
      <c r="T317" s="38"/>
      <c r="U317" s="38"/>
      <c r="V317" s="40"/>
      <c r="W317" s="40"/>
      <c r="X317" s="38"/>
      <c r="Y317" s="41"/>
      <c r="Z317" s="38"/>
      <c r="AA317" s="38"/>
      <c r="AB317" s="38"/>
      <c r="AC317" s="38"/>
      <c r="AD317" s="38"/>
      <c r="AE317" s="38"/>
      <c r="AF317" s="38"/>
      <c r="AG317" s="38"/>
      <c r="AH317" s="38"/>
      <c r="AI317" s="38"/>
      <c r="AJ317" s="38"/>
      <c r="AK317" s="40"/>
      <c r="AL317" s="40"/>
      <c r="AM317" s="40"/>
      <c r="AN317" s="40"/>
      <c r="AO317" s="40"/>
      <c r="AP317" s="40"/>
      <c r="AQ317" s="40"/>
      <c r="AR317" s="38"/>
      <c r="AS317" s="38"/>
      <c r="AT317" s="38"/>
      <c r="AU317" s="38"/>
      <c r="AV317" s="38"/>
      <c r="AW317" s="38"/>
      <c r="AX317" s="38"/>
      <c r="AY317" s="38"/>
      <c r="AZ317" s="38"/>
      <c r="BA317" s="38"/>
      <c r="BB317" s="38"/>
      <c r="BC317" s="38"/>
      <c r="BD317" s="38"/>
      <c r="BE317" s="38"/>
      <c r="BF317" s="38"/>
      <c r="BG317" s="38"/>
      <c r="BH317" s="38"/>
      <c r="BI317" s="38"/>
      <c r="BJ317" s="38"/>
      <c r="BK317" s="38"/>
    </row>
    <row r="318" spans="1:63" ht="15.75" customHeight="1" x14ac:dyDescent="0.25">
      <c r="A318" s="38"/>
      <c r="B318" s="38"/>
      <c r="C318" s="38"/>
      <c r="D318" s="38"/>
      <c r="E318" s="38"/>
      <c r="F318" s="38"/>
      <c r="G318" s="38"/>
      <c r="H318" s="38"/>
      <c r="I318" s="38"/>
      <c r="J318" s="38"/>
      <c r="K318" s="38"/>
      <c r="L318" s="38"/>
      <c r="M318" s="38"/>
      <c r="N318" s="38"/>
      <c r="O318" s="38"/>
      <c r="P318" s="40"/>
      <c r="Q318" s="40"/>
      <c r="R318" s="38"/>
      <c r="S318" s="38"/>
      <c r="T318" s="38"/>
      <c r="U318" s="38"/>
      <c r="V318" s="40"/>
      <c r="W318" s="40"/>
      <c r="X318" s="38"/>
      <c r="Y318" s="41"/>
      <c r="Z318" s="38"/>
      <c r="AA318" s="38"/>
      <c r="AB318" s="38"/>
      <c r="AC318" s="38"/>
      <c r="AD318" s="38"/>
      <c r="AE318" s="38"/>
      <c r="AF318" s="38"/>
      <c r="AG318" s="38"/>
      <c r="AH318" s="38"/>
      <c r="AI318" s="38"/>
      <c r="AJ318" s="38"/>
      <c r="AK318" s="40"/>
      <c r="AL318" s="40"/>
      <c r="AM318" s="40"/>
      <c r="AN318" s="40"/>
      <c r="AO318" s="40"/>
      <c r="AP318" s="40"/>
      <c r="AQ318" s="40"/>
      <c r="AR318" s="38"/>
      <c r="AS318" s="38"/>
      <c r="AT318" s="38"/>
      <c r="AU318" s="38"/>
      <c r="AV318" s="38"/>
      <c r="AW318" s="38"/>
      <c r="AX318" s="38"/>
      <c r="AY318" s="38"/>
      <c r="AZ318" s="38"/>
      <c r="BA318" s="38"/>
      <c r="BB318" s="38"/>
      <c r="BC318" s="38"/>
      <c r="BD318" s="38"/>
      <c r="BE318" s="38"/>
      <c r="BF318" s="38"/>
      <c r="BG318" s="38"/>
      <c r="BH318" s="38"/>
      <c r="BI318" s="38"/>
      <c r="BJ318" s="38"/>
      <c r="BK318" s="38"/>
    </row>
    <row r="319" spans="1:63" ht="15.75" customHeight="1" x14ac:dyDescent="0.25">
      <c r="A319" s="38"/>
      <c r="B319" s="38"/>
      <c r="C319" s="38"/>
      <c r="D319" s="38"/>
      <c r="E319" s="38"/>
      <c r="F319" s="38"/>
      <c r="G319" s="38"/>
      <c r="H319" s="38"/>
      <c r="I319" s="38"/>
      <c r="J319" s="38"/>
      <c r="K319" s="38"/>
      <c r="L319" s="38"/>
      <c r="M319" s="38"/>
      <c r="N319" s="38"/>
      <c r="O319" s="38"/>
      <c r="P319" s="40"/>
      <c r="Q319" s="40"/>
      <c r="R319" s="38"/>
      <c r="S319" s="38"/>
      <c r="T319" s="38"/>
      <c r="U319" s="38"/>
      <c r="V319" s="40"/>
      <c r="W319" s="40"/>
      <c r="X319" s="38"/>
      <c r="Y319" s="41"/>
      <c r="Z319" s="38"/>
      <c r="AA319" s="38"/>
      <c r="AB319" s="38"/>
      <c r="AC319" s="38"/>
      <c r="AD319" s="38"/>
      <c r="AE319" s="38"/>
      <c r="AF319" s="38"/>
      <c r="AG319" s="38"/>
      <c r="AH319" s="38"/>
      <c r="AI319" s="38"/>
      <c r="AJ319" s="38"/>
      <c r="AK319" s="40"/>
      <c r="AL319" s="40"/>
      <c r="AM319" s="40"/>
      <c r="AN319" s="40"/>
      <c r="AO319" s="40"/>
      <c r="AP319" s="40"/>
      <c r="AQ319" s="40"/>
      <c r="AR319" s="38"/>
      <c r="AS319" s="38"/>
      <c r="AT319" s="38"/>
      <c r="AU319" s="38"/>
      <c r="AV319" s="38"/>
      <c r="AW319" s="38"/>
      <c r="AX319" s="38"/>
      <c r="AY319" s="38"/>
      <c r="AZ319" s="38"/>
      <c r="BA319" s="38"/>
      <c r="BB319" s="38"/>
      <c r="BC319" s="38"/>
      <c r="BD319" s="38"/>
      <c r="BE319" s="38"/>
      <c r="BF319" s="38"/>
      <c r="BG319" s="38"/>
      <c r="BH319" s="38"/>
      <c r="BI319" s="38"/>
      <c r="BJ319" s="38"/>
      <c r="BK319" s="38"/>
    </row>
    <row r="320" spans="1:63" ht="15.75" customHeight="1" x14ac:dyDescent="0.25">
      <c r="A320" s="38"/>
      <c r="B320" s="38"/>
      <c r="C320" s="38"/>
      <c r="D320" s="38"/>
      <c r="E320" s="38"/>
      <c r="F320" s="38"/>
      <c r="G320" s="38"/>
      <c r="H320" s="38"/>
      <c r="I320" s="38"/>
      <c r="J320" s="38"/>
      <c r="K320" s="38"/>
      <c r="L320" s="38"/>
      <c r="M320" s="38"/>
      <c r="N320" s="38"/>
      <c r="O320" s="38"/>
      <c r="P320" s="40"/>
      <c r="Q320" s="40"/>
      <c r="R320" s="38"/>
      <c r="S320" s="38"/>
      <c r="T320" s="38"/>
      <c r="U320" s="38"/>
      <c r="V320" s="40"/>
      <c r="W320" s="40"/>
      <c r="X320" s="38"/>
      <c r="Y320" s="41"/>
      <c r="Z320" s="38"/>
      <c r="AA320" s="38"/>
      <c r="AB320" s="38"/>
      <c r="AC320" s="38"/>
      <c r="AD320" s="38"/>
      <c r="AE320" s="38"/>
      <c r="AF320" s="38"/>
      <c r="AG320" s="38"/>
      <c r="AH320" s="38"/>
      <c r="AI320" s="38"/>
      <c r="AJ320" s="38"/>
      <c r="AK320" s="40"/>
      <c r="AL320" s="40"/>
      <c r="AM320" s="40"/>
      <c r="AN320" s="40"/>
      <c r="AO320" s="40"/>
      <c r="AP320" s="40"/>
      <c r="AQ320" s="40"/>
      <c r="AR320" s="38"/>
      <c r="AS320" s="38"/>
      <c r="AT320" s="38"/>
      <c r="AU320" s="38"/>
      <c r="AV320" s="38"/>
      <c r="AW320" s="38"/>
      <c r="AX320" s="38"/>
      <c r="AY320" s="38"/>
      <c r="AZ320" s="38"/>
      <c r="BA320" s="38"/>
      <c r="BB320" s="38"/>
      <c r="BC320" s="38"/>
      <c r="BD320" s="38"/>
      <c r="BE320" s="38"/>
      <c r="BF320" s="38"/>
      <c r="BG320" s="38"/>
      <c r="BH320" s="38"/>
      <c r="BI320" s="38"/>
      <c r="BJ320" s="38"/>
      <c r="BK320" s="38"/>
    </row>
    <row r="321" spans="1:63" ht="15.75" customHeight="1" x14ac:dyDescent="0.25">
      <c r="A321" s="38"/>
      <c r="B321" s="38"/>
      <c r="C321" s="38"/>
      <c r="D321" s="38"/>
      <c r="E321" s="38"/>
      <c r="F321" s="38"/>
      <c r="G321" s="38"/>
      <c r="H321" s="38"/>
      <c r="I321" s="38"/>
      <c r="J321" s="38"/>
      <c r="K321" s="38"/>
      <c r="L321" s="38"/>
      <c r="M321" s="38"/>
      <c r="N321" s="38"/>
      <c r="O321" s="38"/>
      <c r="P321" s="40"/>
      <c r="Q321" s="40"/>
      <c r="R321" s="38"/>
      <c r="S321" s="38"/>
      <c r="T321" s="38"/>
      <c r="U321" s="38"/>
      <c r="V321" s="40"/>
      <c r="W321" s="40"/>
      <c r="X321" s="38"/>
      <c r="Y321" s="41"/>
      <c r="Z321" s="38"/>
      <c r="AA321" s="38"/>
      <c r="AB321" s="38"/>
      <c r="AC321" s="38"/>
      <c r="AD321" s="38"/>
      <c r="AE321" s="38"/>
      <c r="AF321" s="38"/>
      <c r="AG321" s="38"/>
      <c r="AH321" s="38"/>
      <c r="AI321" s="38"/>
      <c r="AJ321" s="38"/>
      <c r="AK321" s="40"/>
      <c r="AL321" s="40"/>
      <c r="AM321" s="40"/>
      <c r="AN321" s="40"/>
      <c r="AO321" s="40"/>
      <c r="AP321" s="40"/>
      <c r="AQ321" s="40"/>
      <c r="AR321" s="38"/>
      <c r="AS321" s="38"/>
      <c r="AT321" s="38"/>
      <c r="AU321" s="38"/>
      <c r="AV321" s="38"/>
      <c r="AW321" s="38"/>
      <c r="AX321" s="38"/>
      <c r="AY321" s="38"/>
      <c r="AZ321" s="38"/>
      <c r="BA321" s="38"/>
      <c r="BB321" s="38"/>
      <c r="BC321" s="38"/>
      <c r="BD321" s="38"/>
      <c r="BE321" s="38"/>
      <c r="BF321" s="38"/>
      <c r="BG321" s="38"/>
      <c r="BH321" s="38"/>
      <c r="BI321" s="38"/>
      <c r="BJ321" s="38"/>
      <c r="BK321" s="38"/>
    </row>
    <row r="322" spans="1:63" ht="15.75" customHeight="1" x14ac:dyDescent="0.25">
      <c r="A322" s="38"/>
      <c r="B322" s="38"/>
      <c r="C322" s="38"/>
      <c r="D322" s="38"/>
      <c r="E322" s="38"/>
      <c r="F322" s="38"/>
      <c r="G322" s="38"/>
      <c r="H322" s="38"/>
      <c r="I322" s="38"/>
      <c r="J322" s="38"/>
      <c r="K322" s="38"/>
      <c r="L322" s="38"/>
      <c r="M322" s="38"/>
      <c r="N322" s="38"/>
      <c r="O322" s="38"/>
      <c r="P322" s="40"/>
      <c r="Q322" s="40"/>
      <c r="R322" s="38"/>
      <c r="S322" s="38"/>
      <c r="T322" s="38"/>
      <c r="U322" s="38"/>
      <c r="V322" s="40"/>
      <c r="W322" s="40"/>
      <c r="X322" s="38"/>
      <c r="Y322" s="41"/>
      <c r="Z322" s="38"/>
      <c r="AA322" s="38"/>
      <c r="AB322" s="38"/>
      <c r="AC322" s="38"/>
      <c r="AD322" s="38"/>
      <c r="AE322" s="38"/>
      <c r="AF322" s="38"/>
      <c r="AG322" s="38"/>
      <c r="AH322" s="38"/>
      <c r="AI322" s="38"/>
      <c r="AJ322" s="38"/>
      <c r="AK322" s="40"/>
      <c r="AL322" s="40"/>
      <c r="AM322" s="40"/>
      <c r="AN322" s="40"/>
      <c r="AO322" s="40"/>
      <c r="AP322" s="40"/>
      <c r="AQ322" s="40"/>
      <c r="AR322" s="38"/>
      <c r="AS322" s="38"/>
      <c r="AT322" s="38"/>
      <c r="AU322" s="38"/>
      <c r="AV322" s="38"/>
      <c r="AW322" s="38"/>
      <c r="AX322" s="38"/>
      <c r="AY322" s="38"/>
      <c r="AZ322" s="38"/>
      <c r="BA322" s="38"/>
      <c r="BB322" s="38"/>
      <c r="BC322" s="38"/>
      <c r="BD322" s="38"/>
      <c r="BE322" s="38"/>
      <c r="BF322" s="38"/>
      <c r="BG322" s="38"/>
      <c r="BH322" s="38"/>
      <c r="BI322" s="38"/>
      <c r="BJ322" s="38"/>
      <c r="BK322" s="38"/>
    </row>
    <row r="323" spans="1:63" ht="15.75" customHeight="1" x14ac:dyDescent="0.25">
      <c r="A323" s="38"/>
      <c r="B323" s="38"/>
      <c r="C323" s="38"/>
      <c r="D323" s="38"/>
      <c r="E323" s="38"/>
      <c r="F323" s="38"/>
      <c r="G323" s="38"/>
      <c r="H323" s="38"/>
      <c r="I323" s="38"/>
      <c r="J323" s="38"/>
      <c r="K323" s="38"/>
      <c r="L323" s="38"/>
      <c r="M323" s="38"/>
      <c r="N323" s="38"/>
      <c r="O323" s="38"/>
      <c r="P323" s="40"/>
      <c r="Q323" s="40"/>
      <c r="R323" s="38"/>
      <c r="S323" s="38"/>
      <c r="T323" s="38"/>
      <c r="U323" s="38"/>
      <c r="V323" s="40"/>
      <c r="W323" s="40"/>
      <c r="X323" s="38"/>
      <c r="Y323" s="41"/>
      <c r="Z323" s="38"/>
      <c r="AA323" s="38"/>
      <c r="AB323" s="38"/>
      <c r="AC323" s="38"/>
      <c r="AD323" s="38"/>
      <c r="AE323" s="38"/>
      <c r="AF323" s="38"/>
      <c r="AG323" s="38"/>
      <c r="AH323" s="38"/>
      <c r="AI323" s="38"/>
      <c r="AJ323" s="38"/>
      <c r="AK323" s="40"/>
      <c r="AL323" s="40"/>
      <c r="AM323" s="40"/>
      <c r="AN323" s="40"/>
      <c r="AO323" s="40"/>
      <c r="AP323" s="40"/>
      <c r="AQ323" s="40"/>
      <c r="AR323" s="38"/>
      <c r="AS323" s="38"/>
      <c r="AT323" s="38"/>
      <c r="AU323" s="38"/>
      <c r="AV323" s="38"/>
      <c r="AW323" s="38"/>
      <c r="AX323" s="38"/>
      <c r="AY323" s="38"/>
      <c r="AZ323" s="38"/>
      <c r="BA323" s="38"/>
      <c r="BB323" s="38"/>
      <c r="BC323" s="38"/>
      <c r="BD323" s="38"/>
      <c r="BE323" s="38"/>
      <c r="BF323" s="38"/>
      <c r="BG323" s="38"/>
      <c r="BH323" s="38"/>
      <c r="BI323" s="38"/>
      <c r="BJ323" s="38"/>
      <c r="BK323" s="38"/>
    </row>
    <row r="324" spans="1:63" ht="15.75" customHeight="1" x14ac:dyDescent="0.25">
      <c r="A324" s="38"/>
      <c r="B324" s="38"/>
      <c r="C324" s="38"/>
      <c r="D324" s="38"/>
      <c r="E324" s="38"/>
      <c r="F324" s="38"/>
      <c r="G324" s="38"/>
      <c r="H324" s="38"/>
      <c r="I324" s="38"/>
      <c r="J324" s="38"/>
      <c r="K324" s="38"/>
      <c r="L324" s="38"/>
      <c r="M324" s="38"/>
      <c r="N324" s="38"/>
      <c r="O324" s="38"/>
      <c r="P324" s="40"/>
      <c r="Q324" s="40"/>
      <c r="R324" s="38"/>
      <c r="S324" s="38"/>
      <c r="T324" s="38"/>
      <c r="U324" s="38"/>
      <c r="V324" s="40"/>
      <c r="W324" s="40"/>
      <c r="X324" s="38"/>
      <c r="Y324" s="41"/>
      <c r="Z324" s="38"/>
      <c r="AA324" s="38"/>
      <c r="AB324" s="38"/>
      <c r="AC324" s="38"/>
      <c r="AD324" s="38"/>
      <c r="AE324" s="38"/>
      <c r="AF324" s="38"/>
      <c r="AG324" s="38"/>
      <c r="AH324" s="38"/>
      <c r="AI324" s="38"/>
      <c r="AJ324" s="38"/>
      <c r="AK324" s="40"/>
      <c r="AL324" s="40"/>
      <c r="AM324" s="40"/>
      <c r="AN324" s="40"/>
      <c r="AO324" s="40"/>
      <c r="AP324" s="40"/>
      <c r="AQ324" s="40"/>
      <c r="AR324" s="38"/>
      <c r="AS324" s="38"/>
      <c r="AT324" s="38"/>
      <c r="AU324" s="38"/>
      <c r="AV324" s="38"/>
      <c r="AW324" s="38"/>
      <c r="AX324" s="38"/>
      <c r="AY324" s="38"/>
      <c r="AZ324" s="38"/>
      <c r="BA324" s="38"/>
      <c r="BB324" s="38"/>
      <c r="BC324" s="38"/>
      <c r="BD324" s="38"/>
      <c r="BE324" s="38"/>
      <c r="BF324" s="38"/>
      <c r="BG324" s="38"/>
      <c r="BH324" s="38"/>
      <c r="BI324" s="38"/>
      <c r="BJ324" s="38"/>
      <c r="BK324" s="38"/>
    </row>
    <row r="325" spans="1:63" ht="15.75" customHeight="1" x14ac:dyDescent="0.25">
      <c r="A325" s="38"/>
      <c r="B325" s="38"/>
      <c r="C325" s="38"/>
      <c r="D325" s="38"/>
      <c r="E325" s="38"/>
      <c r="F325" s="38"/>
      <c r="G325" s="38"/>
      <c r="H325" s="38"/>
      <c r="I325" s="38"/>
      <c r="J325" s="38"/>
      <c r="K325" s="38"/>
      <c r="L325" s="38"/>
      <c r="M325" s="38"/>
      <c r="N325" s="38"/>
      <c r="O325" s="38"/>
      <c r="P325" s="40"/>
      <c r="Q325" s="40"/>
      <c r="R325" s="38"/>
      <c r="S325" s="38"/>
      <c r="T325" s="38"/>
      <c r="U325" s="38"/>
      <c r="V325" s="40"/>
      <c r="W325" s="40"/>
      <c r="X325" s="38"/>
      <c r="Y325" s="41"/>
      <c r="Z325" s="38"/>
      <c r="AA325" s="38"/>
      <c r="AB325" s="38"/>
      <c r="AC325" s="38"/>
      <c r="AD325" s="38"/>
      <c r="AE325" s="38"/>
      <c r="AF325" s="38"/>
      <c r="AG325" s="38"/>
      <c r="AH325" s="38"/>
      <c r="AI325" s="38"/>
      <c r="AJ325" s="38"/>
      <c r="AK325" s="40"/>
      <c r="AL325" s="40"/>
      <c r="AM325" s="40"/>
      <c r="AN325" s="40"/>
      <c r="AO325" s="40"/>
      <c r="AP325" s="40"/>
      <c r="AQ325" s="40"/>
      <c r="AR325" s="38"/>
      <c r="AS325" s="38"/>
      <c r="AT325" s="38"/>
      <c r="AU325" s="38"/>
      <c r="AV325" s="38"/>
      <c r="AW325" s="38"/>
      <c r="AX325" s="38"/>
      <c r="AY325" s="38"/>
      <c r="AZ325" s="38"/>
      <c r="BA325" s="38"/>
      <c r="BB325" s="38"/>
      <c r="BC325" s="38"/>
      <c r="BD325" s="38"/>
      <c r="BE325" s="38"/>
      <c r="BF325" s="38"/>
      <c r="BG325" s="38"/>
      <c r="BH325" s="38"/>
      <c r="BI325" s="38"/>
      <c r="BJ325" s="38"/>
      <c r="BK325" s="38"/>
    </row>
    <row r="326" spans="1:63" ht="15.75" customHeight="1" x14ac:dyDescent="0.25">
      <c r="A326" s="38"/>
      <c r="B326" s="38"/>
      <c r="C326" s="38"/>
      <c r="D326" s="38"/>
      <c r="E326" s="38"/>
      <c r="F326" s="38"/>
      <c r="G326" s="38"/>
      <c r="H326" s="38"/>
      <c r="I326" s="38"/>
      <c r="J326" s="38"/>
      <c r="K326" s="38"/>
      <c r="L326" s="38"/>
      <c r="M326" s="38"/>
      <c r="N326" s="38"/>
      <c r="O326" s="38"/>
      <c r="P326" s="40"/>
      <c r="Q326" s="40"/>
      <c r="R326" s="38"/>
      <c r="S326" s="38"/>
      <c r="T326" s="38"/>
      <c r="U326" s="38"/>
      <c r="V326" s="40"/>
      <c r="W326" s="40"/>
      <c r="X326" s="38"/>
      <c r="Y326" s="41"/>
      <c r="Z326" s="38"/>
      <c r="AA326" s="38"/>
      <c r="AB326" s="38"/>
      <c r="AC326" s="38"/>
      <c r="AD326" s="38"/>
      <c r="AE326" s="38"/>
      <c r="AF326" s="38"/>
      <c r="AG326" s="38"/>
      <c r="AH326" s="38"/>
      <c r="AI326" s="38"/>
      <c r="AJ326" s="38"/>
      <c r="AK326" s="40"/>
      <c r="AL326" s="40"/>
      <c r="AM326" s="40"/>
      <c r="AN326" s="40"/>
      <c r="AO326" s="40"/>
      <c r="AP326" s="40"/>
      <c r="AQ326" s="40"/>
      <c r="AR326" s="38"/>
      <c r="AS326" s="38"/>
      <c r="AT326" s="38"/>
      <c r="AU326" s="38"/>
      <c r="AV326" s="38"/>
      <c r="AW326" s="38"/>
      <c r="AX326" s="38"/>
      <c r="AY326" s="38"/>
      <c r="AZ326" s="38"/>
      <c r="BA326" s="38"/>
      <c r="BB326" s="38"/>
      <c r="BC326" s="38"/>
      <c r="BD326" s="38"/>
      <c r="BE326" s="38"/>
      <c r="BF326" s="38"/>
      <c r="BG326" s="38"/>
      <c r="BH326" s="38"/>
      <c r="BI326" s="38"/>
      <c r="BJ326" s="38"/>
      <c r="BK326" s="38"/>
    </row>
    <row r="327" spans="1:63" ht="15.75" customHeight="1" x14ac:dyDescent="0.25">
      <c r="A327" s="38"/>
      <c r="B327" s="38"/>
      <c r="C327" s="38"/>
      <c r="D327" s="38"/>
      <c r="E327" s="38"/>
      <c r="F327" s="38"/>
      <c r="G327" s="38"/>
      <c r="H327" s="38"/>
      <c r="I327" s="38"/>
      <c r="J327" s="38"/>
      <c r="K327" s="38"/>
      <c r="L327" s="38"/>
      <c r="M327" s="38"/>
      <c r="N327" s="38"/>
      <c r="O327" s="38"/>
      <c r="P327" s="40"/>
      <c r="Q327" s="40"/>
      <c r="R327" s="38"/>
      <c r="S327" s="38"/>
      <c r="T327" s="38"/>
      <c r="U327" s="38"/>
      <c r="V327" s="40"/>
      <c r="W327" s="40"/>
      <c r="X327" s="38"/>
      <c r="Y327" s="41"/>
      <c r="Z327" s="38"/>
      <c r="AA327" s="38"/>
      <c r="AB327" s="38"/>
      <c r="AC327" s="38"/>
      <c r="AD327" s="38"/>
      <c r="AE327" s="38"/>
      <c r="AF327" s="38"/>
      <c r="AG327" s="38"/>
      <c r="AH327" s="38"/>
      <c r="AI327" s="38"/>
      <c r="AJ327" s="38"/>
      <c r="AK327" s="40"/>
      <c r="AL327" s="40"/>
      <c r="AM327" s="40"/>
      <c r="AN327" s="40"/>
      <c r="AO327" s="40"/>
      <c r="AP327" s="40"/>
      <c r="AQ327" s="40"/>
      <c r="AR327" s="38"/>
      <c r="AS327" s="38"/>
      <c r="AT327" s="38"/>
      <c r="AU327" s="38"/>
      <c r="AV327" s="38"/>
      <c r="AW327" s="38"/>
      <c r="AX327" s="38"/>
      <c r="AY327" s="38"/>
      <c r="AZ327" s="38"/>
      <c r="BA327" s="38"/>
      <c r="BB327" s="38"/>
      <c r="BC327" s="38"/>
      <c r="BD327" s="38"/>
      <c r="BE327" s="38"/>
      <c r="BF327" s="38"/>
      <c r="BG327" s="38"/>
      <c r="BH327" s="38"/>
      <c r="BI327" s="38"/>
      <c r="BJ327" s="38"/>
      <c r="BK327" s="38"/>
    </row>
    <row r="328" spans="1:63" ht="15.75" customHeight="1" x14ac:dyDescent="0.25">
      <c r="A328" s="38"/>
      <c r="B328" s="38"/>
      <c r="C328" s="38"/>
      <c r="D328" s="38"/>
      <c r="E328" s="38"/>
      <c r="F328" s="38"/>
      <c r="G328" s="38"/>
      <c r="H328" s="38"/>
      <c r="I328" s="38"/>
      <c r="J328" s="38"/>
      <c r="K328" s="38"/>
      <c r="L328" s="38"/>
      <c r="M328" s="38"/>
      <c r="N328" s="38"/>
      <c r="O328" s="38"/>
      <c r="P328" s="40"/>
      <c r="Q328" s="40"/>
      <c r="R328" s="38"/>
      <c r="S328" s="38"/>
      <c r="T328" s="38"/>
      <c r="U328" s="38"/>
      <c r="V328" s="40"/>
      <c r="W328" s="40"/>
      <c r="X328" s="38"/>
      <c r="Y328" s="41"/>
      <c r="Z328" s="38"/>
      <c r="AA328" s="38"/>
      <c r="AB328" s="38"/>
      <c r="AC328" s="38"/>
      <c r="AD328" s="38"/>
      <c r="AE328" s="38"/>
      <c r="AF328" s="38"/>
      <c r="AG328" s="38"/>
      <c r="AH328" s="38"/>
      <c r="AI328" s="38"/>
      <c r="AJ328" s="38"/>
      <c r="AK328" s="40"/>
      <c r="AL328" s="40"/>
      <c r="AM328" s="40"/>
      <c r="AN328" s="40"/>
      <c r="AO328" s="40"/>
      <c r="AP328" s="40"/>
      <c r="AQ328" s="40"/>
      <c r="AR328" s="38"/>
      <c r="AS328" s="38"/>
      <c r="AT328" s="38"/>
      <c r="AU328" s="38"/>
      <c r="AV328" s="38"/>
      <c r="AW328" s="38"/>
      <c r="AX328" s="38"/>
      <c r="AY328" s="38"/>
      <c r="AZ328" s="38"/>
      <c r="BA328" s="38"/>
      <c r="BB328" s="38"/>
      <c r="BC328" s="38"/>
      <c r="BD328" s="38"/>
      <c r="BE328" s="38"/>
      <c r="BF328" s="38"/>
      <c r="BG328" s="38"/>
      <c r="BH328" s="38"/>
      <c r="BI328" s="38"/>
      <c r="BJ328" s="38"/>
      <c r="BK328" s="38"/>
    </row>
    <row r="329" spans="1:63" ht="15.75" customHeight="1" x14ac:dyDescent="0.25">
      <c r="A329" s="38"/>
      <c r="B329" s="38"/>
      <c r="C329" s="38"/>
      <c r="D329" s="38"/>
      <c r="E329" s="38"/>
      <c r="F329" s="38"/>
      <c r="G329" s="38"/>
      <c r="H329" s="38"/>
      <c r="I329" s="38"/>
      <c r="J329" s="38"/>
      <c r="K329" s="38"/>
      <c r="L329" s="38"/>
      <c r="M329" s="38"/>
      <c r="N329" s="38"/>
      <c r="O329" s="38"/>
      <c r="P329" s="40"/>
      <c r="Q329" s="40"/>
      <c r="R329" s="38"/>
      <c r="S329" s="38"/>
      <c r="T329" s="38"/>
      <c r="U329" s="38"/>
      <c r="V329" s="40"/>
      <c r="W329" s="40"/>
      <c r="X329" s="38"/>
      <c r="Y329" s="41"/>
      <c r="Z329" s="38"/>
      <c r="AA329" s="38"/>
      <c r="AB329" s="38"/>
      <c r="AC329" s="38"/>
      <c r="AD329" s="38"/>
      <c r="AE329" s="38"/>
      <c r="AF329" s="38"/>
      <c r="AG329" s="38"/>
      <c r="AH329" s="38"/>
      <c r="AI329" s="38"/>
      <c r="AJ329" s="38"/>
      <c r="AK329" s="40"/>
      <c r="AL329" s="40"/>
      <c r="AM329" s="40"/>
      <c r="AN329" s="40"/>
      <c r="AO329" s="40"/>
      <c r="AP329" s="40"/>
      <c r="AQ329" s="40"/>
      <c r="AR329" s="38"/>
      <c r="AS329" s="38"/>
      <c r="AT329" s="38"/>
      <c r="AU329" s="38"/>
      <c r="AV329" s="38"/>
      <c r="AW329" s="38"/>
      <c r="AX329" s="38"/>
      <c r="AY329" s="38"/>
      <c r="AZ329" s="38"/>
      <c r="BA329" s="38"/>
      <c r="BB329" s="38"/>
      <c r="BC329" s="38"/>
      <c r="BD329" s="38"/>
      <c r="BE329" s="38"/>
      <c r="BF329" s="38"/>
      <c r="BG329" s="38"/>
      <c r="BH329" s="38"/>
      <c r="BI329" s="38"/>
      <c r="BJ329" s="38"/>
      <c r="BK329" s="38"/>
    </row>
    <row r="330" spans="1:63" ht="15.75" customHeight="1" x14ac:dyDescent="0.25">
      <c r="A330" s="38"/>
      <c r="B330" s="38"/>
      <c r="C330" s="38"/>
      <c r="D330" s="38"/>
      <c r="E330" s="38"/>
      <c r="F330" s="38"/>
      <c r="G330" s="38"/>
      <c r="H330" s="38"/>
      <c r="I330" s="38"/>
      <c r="J330" s="38"/>
      <c r="K330" s="38"/>
      <c r="L330" s="38"/>
      <c r="M330" s="38"/>
      <c r="N330" s="38"/>
      <c r="O330" s="38"/>
      <c r="P330" s="40"/>
      <c r="Q330" s="40"/>
      <c r="R330" s="38"/>
      <c r="S330" s="38"/>
      <c r="T330" s="38"/>
      <c r="U330" s="38"/>
      <c r="V330" s="40"/>
      <c r="W330" s="40"/>
      <c r="X330" s="38"/>
      <c r="Y330" s="41"/>
      <c r="Z330" s="38"/>
      <c r="AA330" s="38"/>
      <c r="AB330" s="38"/>
      <c r="AC330" s="38"/>
      <c r="AD330" s="38"/>
      <c r="AE330" s="38"/>
      <c r="AF330" s="38"/>
      <c r="AG330" s="38"/>
      <c r="AH330" s="38"/>
      <c r="AI330" s="38"/>
      <c r="AJ330" s="38"/>
      <c r="AK330" s="40"/>
      <c r="AL330" s="40"/>
      <c r="AM330" s="40"/>
      <c r="AN330" s="40"/>
      <c r="AO330" s="40"/>
      <c r="AP330" s="40"/>
      <c r="AQ330" s="40"/>
      <c r="AR330" s="38"/>
      <c r="AS330" s="38"/>
      <c r="AT330" s="38"/>
      <c r="AU330" s="38"/>
      <c r="AV330" s="38"/>
      <c r="AW330" s="38"/>
      <c r="AX330" s="38"/>
      <c r="AY330" s="38"/>
      <c r="AZ330" s="38"/>
      <c r="BA330" s="38"/>
      <c r="BB330" s="38"/>
      <c r="BC330" s="38"/>
      <c r="BD330" s="38"/>
      <c r="BE330" s="38"/>
      <c r="BF330" s="38"/>
      <c r="BG330" s="38"/>
      <c r="BH330" s="38"/>
      <c r="BI330" s="38"/>
      <c r="BJ330" s="38"/>
      <c r="BK330" s="38"/>
    </row>
    <row r="331" spans="1:63" ht="15.75" customHeight="1" x14ac:dyDescent="0.25">
      <c r="A331" s="38"/>
      <c r="B331" s="38"/>
      <c r="C331" s="38"/>
      <c r="D331" s="38"/>
      <c r="E331" s="38"/>
      <c r="F331" s="38"/>
      <c r="G331" s="38"/>
      <c r="H331" s="38"/>
      <c r="I331" s="38"/>
      <c r="J331" s="38"/>
      <c r="K331" s="38"/>
      <c r="L331" s="38"/>
      <c r="M331" s="38"/>
      <c r="N331" s="38"/>
      <c r="O331" s="38"/>
      <c r="P331" s="40"/>
      <c r="Q331" s="40"/>
      <c r="R331" s="38"/>
      <c r="S331" s="38"/>
      <c r="T331" s="38"/>
      <c r="U331" s="38"/>
      <c r="V331" s="40"/>
      <c r="W331" s="40"/>
      <c r="X331" s="38"/>
      <c r="Y331" s="41"/>
      <c r="Z331" s="38"/>
      <c r="AA331" s="38"/>
      <c r="AB331" s="38"/>
      <c r="AC331" s="38"/>
      <c r="AD331" s="38"/>
      <c r="AE331" s="38"/>
      <c r="AF331" s="38"/>
      <c r="AG331" s="38"/>
      <c r="AH331" s="38"/>
      <c r="AI331" s="38"/>
      <c r="AJ331" s="38"/>
      <c r="AK331" s="40"/>
      <c r="AL331" s="40"/>
      <c r="AM331" s="40"/>
      <c r="AN331" s="40"/>
      <c r="AO331" s="40"/>
      <c r="AP331" s="40"/>
      <c r="AQ331" s="40"/>
      <c r="AR331" s="38"/>
      <c r="AS331" s="38"/>
      <c r="AT331" s="38"/>
      <c r="AU331" s="38"/>
      <c r="AV331" s="38"/>
      <c r="AW331" s="38"/>
      <c r="AX331" s="38"/>
      <c r="AY331" s="38"/>
      <c r="AZ331" s="38"/>
      <c r="BA331" s="38"/>
      <c r="BB331" s="38"/>
      <c r="BC331" s="38"/>
      <c r="BD331" s="38"/>
      <c r="BE331" s="38"/>
      <c r="BF331" s="38"/>
      <c r="BG331" s="38"/>
      <c r="BH331" s="38"/>
      <c r="BI331" s="38"/>
      <c r="BJ331" s="38"/>
      <c r="BK331" s="38"/>
    </row>
    <row r="332" spans="1:63" ht="15.75" customHeight="1" x14ac:dyDescent="0.25">
      <c r="A332" s="38"/>
      <c r="B332" s="38"/>
      <c r="C332" s="38"/>
      <c r="D332" s="38"/>
      <c r="E332" s="38"/>
      <c r="F332" s="38"/>
      <c r="G332" s="38"/>
      <c r="H332" s="38"/>
      <c r="I332" s="38"/>
      <c r="J332" s="38"/>
      <c r="K332" s="38"/>
      <c r="L332" s="38"/>
      <c r="M332" s="38"/>
      <c r="N332" s="38"/>
      <c r="O332" s="38"/>
      <c r="P332" s="40"/>
      <c r="Q332" s="40"/>
      <c r="R332" s="38"/>
      <c r="S332" s="38"/>
      <c r="T332" s="38"/>
      <c r="U332" s="38"/>
      <c r="V332" s="40"/>
      <c r="W332" s="40"/>
      <c r="X332" s="38"/>
      <c r="Y332" s="41"/>
      <c r="Z332" s="38"/>
      <c r="AA332" s="38"/>
      <c r="AB332" s="38"/>
      <c r="AC332" s="38"/>
      <c r="AD332" s="38"/>
      <c r="AE332" s="38"/>
      <c r="AF332" s="38"/>
      <c r="AG332" s="38"/>
      <c r="AH332" s="38"/>
      <c r="AI332" s="38"/>
      <c r="AJ332" s="38"/>
      <c r="AK332" s="40"/>
      <c r="AL332" s="40"/>
      <c r="AM332" s="40"/>
      <c r="AN332" s="40"/>
      <c r="AO332" s="40"/>
      <c r="AP332" s="40"/>
      <c r="AQ332" s="40"/>
      <c r="AR332" s="38"/>
      <c r="AS332" s="38"/>
      <c r="AT332" s="38"/>
      <c r="AU332" s="38"/>
      <c r="AV332" s="38"/>
      <c r="AW332" s="38"/>
      <c r="AX332" s="38"/>
      <c r="AY332" s="38"/>
      <c r="AZ332" s="38"/>
      <c r="BA332" s="38"/>
      <c r="BB332" s="38"/>
      <c r="BC332" s="38"/>
      <c r="BD332" s="38"/>
      <c r="BE332" s="38"/>
      <c r="BF332" s="38"/>
      <c r="BG332" s="38"/>
      <c r="BH332" s="38"/>
      <c r="BI332" s="38"/>
      <c r="BJ332" s="38"/>
      <c r="BK332" s="38"/>
    </row>
    <row r="333" spans="1:63" ht="15.75" customHeight="1" x14ac:dyDescent="0.25">
      <c r="A333" s="38"/>
      <c r="B333" s="38"/>
      <c r="C333" s="38"/>
      <c r="D333" s="38"/>
      <c r="E333" s="38"/>
      <c r="F333" s="38"/>
      <c r="G333" s="38"/>
      <c r="H333" s="38"/>
      <c r="I333" s="38"/>
      <c r="J333" s="38"/>
      <c r="K333" s="38"/>
      <c r="L333" s="38"/>
      <c r="M333" s="38"/>
      <c r="N333" s="38"/>
      <c r="O333" s="38"/>
      <c r="P333" s="40"/>
      <c r="Q333" s="40"/>
      <c r="R333" s="38"/>
      <c r="S333" s="38"/>
      <c r="T333" s="38"/>
      <c r="U333" s="38"/>
      <c r="V333" s="40"/>
      <c r="W333" s="40"/>
      <c r="X333" s="38"/>
      <c r="Y333" s="41"/>
      <c r="Z333" s="38"/>
      <c r="AA333" s="38"/>
      <c r="AB333" s="38"/>
      <c r="AC333" s="38"/>
      <c r="AD333" s="38"/>
      <c r="AE333" s="38"/>
      <c r="AF333" s="38"/>
      <c r="AG333" s="38"/>
      <c r="AH333" s="38"/>
      <c r="AI333" s="38"/>
      <c r="AJ333" s="38"/>
      <c r="AK333" s="40"/>
      <c r="AL333" s="40"/>
      <c r="AM333" s="40"/>
      <c r="AN333" s="40"/>
      <c r="AO333" s="40"/>
      <c r="AP333" s="40"/>
      <c r="AQ333" s="40"/>
      <c r="AR333" s="38"/>
      <c r="AS333" s="38"/>
      <c r="AT333" s="38"/>
      <c r="AU333" s="38"/>
      <c r="AV333" s="38"/>
      <c r="AW333" s="38"/>
      <c r="AX333" s="38"/>
      <c r="AY333" s="38"/>
      <c r="AZ333" s="38"/>
      <c r="BA333" s="38"/>
      <c r="BB333" s="38"/>
      <c r="BC333" s="38"/>
      <c r="BD333" s="38"/>
      <c r="BE333" s="38"/>
      <c r="BF333" s="38"/>
      <c r="BG333" s="38"/>
      <c r="BH333" s="38"/>
      <c r="BI333" s="38"/>
      <c r="BJ333" s="38"/>
      <c r="BK333" s="38"/>
    </row>
    <row r="334" spans="1:63" ht="15.75" customHeight="1" x14ac:dyDescent="0.25">
      <c r="A334" s="38"/>
      <c r="B334" s="38"/>
      <c r="C334" s="38"/>
      <c r="D334" s="38"/>
      <c r="E334" s="38"/>
      <c r="F334" s="38"/>
      <c r="G334" s="38"/>
      <c r="H334" s="38"/>
      <c r="I334" s="38"/>
      <c r="J334" s="38"/>
      <c r="K334" s="38"/>
      <c r="L334" s="38"/>
      <c r="M334" s="38"/>
      <c r="N334" s="38"/>
      <c r="O334" s="38"/>
      <c r="P334" s="40"/>
      <c r="Q334" s="40"/>
      <c r="R334" s="38"/>
      <c r="S334" s="38"/>
      <c r="T334" s="38"/>
      <c r="U334" s="38"/>
      <c r="V334" s="40"/>
      <c r="W334" s="40"/>
      <c r="X334" s="38"/>
      <c r="Y334" s="41"/>
      <c r="Z334" s="38"/>
      <c r="AA334" s="38"/>
      <c r="AB334" s="38"/>
      <c r="AC334" s="38"/>
      <c r="AD334" s="38"/>
      <c r="AE334" s="38"/>
      <c r="AF334" s="38"/>
      <c r="AG334" s="38"/>
      <c r="AH334" s="38"/>
      <c r="AI334" s="38"/>
      <c r="AJ334" s="38"/>
      <c r="AK334" s="40"/>
      <c r="AL334" s="40"/>
      <c r="AM334" s="40"/>
      <c r="AN334" s="40"/>
      <c r="AO334" s="40"/>
      <c r="AP334" s="40"/>
      <c r="AQ334" s="40"/>
      <c r="AR334" s="38"/>
      <c r="AS334" s="38"/>
      <c r="AT334" s="38"/>
      <c r="AU334" s="38"/>
      <c r="AV334" s="38"/>
      <c r="AW334" s="38"/>
      <c r="AX334" s="38"/>
      <c r="AY334" s="38"/>
      <c r="AZ334" s="38"/>
      <c r="BA334" s="38"/>
      <c r="BB334" s="38"/>
      <c r="BC334" s="38"/>
      <c r="BD334" s="38"/>
      <c r="BE334" s="38"/>
      <c r="BF334" s="38"/>
      <c r="BG334" s="38"/>
      <c r="BH334" s="38"/>
      <c r="BI334" s="38"/>
      <c r="BJ334" s="38"/>
      <c r="BK334" s="38"/>
    </row>
    <row r="335" spans="1:63" ht="15.75" customHeight="1" x14ac:dyDescent="0.25">
      <c r="A335" s="38"/>
      <c r="B335" s="38"/>
      <c r="C335" s="38"/>
      <c r="D335" s="38"/>
      <c r="E335" s="38"/>
      <c r="F335" s="38"/>
      <c r="G335" s="38"/>
      <c r="H335" s="38"/>
      <c r="I335" s="38"/>
      <c r="J335" s="38"/>
      <c r="K335" s="38"/>
      <c r="L335" s="38"/>
      <c r="M335" s="38"/>
      <c r="N335" s="38"/>
      <c r="O335" s="38"/>
      <c r="P335" s="40"/>
      <c r="Q335" s="40"/>
      <c r="R335" s="38"/>
      <c r="S335" s="38"/>
      <c r="T335" s="38"/>
      <c r="U335" s="38"/>
      <c r="V335" s="40"/>
      <c r="W335" s="40"/>
      <c r="X335" s="38"/>
      <c r="Y335" s="41"/>
      <c r="Z335" s="38"/>
      <c r="AA335" s="38"/>
      <c r="AB335" s="38"/>
      <c r="AC335" s="38"/>
      <c r="AD335" s="38"/>
      <c r="AE335" s="38"/>
      <c r="AF335" s="38"/>
      <c r="AG335" s="38"/>
      <c r="AH335" s="38"/>
      <c r="AI335" s="38"/>
      <c r="AJ335" s="38"/>
      <c r="AK335" s="40"/>
      <c r="AL335" s="40"/>
      <c r="AM335" s="40"/>
      <c r="AN335" s="40"/>
      <c r="AO335" s="40"/>
      <c r="AP335" s="40"/>
      <c r="AQ335" s="40"/>
      <c r="AR335" s="38"/>
      <c r="AS335" s="38"/>
      <c r="AT335" s="38"/>
      <c r="AU335" s="38"/>
      <c r="AV335" s="38"/>
      <c r="AW335" s="38"/>
      <c r="AX335" s="38"/>
      <c r="AY335" s="38"/>
      <c r="AZ335" s="38"/>
      <c r="BA335" s="38"/>
      <c r="BB335" s="38"/>
      <c r="BC335" s="38"/>
      <c r="BD335" s="38"/>
      <c r="BE335" s="38"/>
      <c r="BF335" s="38"/>
      <c r="BG335" s="38"/>
      <c r="BH335" s="38"/>
      <c r="BI335" s="38"/>
      <c r="BJ335" s="38"/>
      <c r="BK335" s="38"/>
    </row>
    <row r="336" spans="1:63" ht="15.75" customHeight="1" x14ac:dyDescent="0.25">
      <c r="A336" s="38"/>
      <c r="B336" s="38"/>
      <c r="C336" s="38"/>
      <c r="D336" s="38"/>
      <c r="E336" s="38"/>
      <c r="F336" s="38"/>
      <c r="G336" s="38"/>
      <c r="H336" s="38"/>
      <c r="I336" s="38"/>
      <c r="J336" s="38"/>
      <c r="K336" s="38"/>
      <c r="L336" s="38"/>
      <c r="M336" s="38"/>
      <c r="N336" s="38"/>
      <c r="O336" s="38"/>
      <c r="P336" s="40"/>
      <c r="Q336" s="40"/>
      <c r="R336" s="38"/>
      <c r="S336" s="38"/>
      <c r="T336" s="38"/>
      <c r="U336" s="38"/>
      <c r="V336" s="40"/>
      <c r="W336" s="40"/>
      <c r="X336" s="38"/>
      <c r="Y336" s="41"/>
      <c r="Z336" s="38"/>
      <c r="AA336" s="38"/>
      <c r="AB336" s="38"/>
      <c r="AC336" s="38"/>
      <c r="AD336" s="38"/>
      <c r="AE336" s="38"/>
      <c r="AF336" s="38"/>
      <c r="AG336" s="38"/>
      <c r="AH336" s="38"/>
      <c r="AI336" s="38"/>
      <c r="AJ336" s="38"/>
      <c r="AK336" s="40"/>
      <c r="AL336" s="40"/>
      <c r="AM336" s="40"/>
      <c r="AN336" s="40"/>
      <c r="AO336" s="40"/>
      <c r="AP336" s="40"/>
      <c r="AQ336" s="40"/>
      <c r="AR336" s="38"/>
      <c r="AS336" s="38"/>
      <c r="AT336" s="38"/>
      <c r="AU336" s="38"/>
      <c r="AV336" s="38"/>
      <c r="AW336" s="38"/>
      <c r="AX336" s="38"/>
      <c r="AY336" s="38"/>
      <c r="AZ336" s="38"/>
      <c r="BA336" s="38"/>
      <c r="BB336" s="38"/>
      <c r="BC336" s="38"/>
      <c r="BD336" s="38"/>
      <c r="BE336" s="38"/>
      <c r="BF336" s="38"/>
      <c r="BG336" s="38"/>
      <c r="BH336" s="38"/>
      <c r="BI336" s="38"/>
      <c r="BJ336" s="38"/>
      <c r="BK336" s="38"/>
    </row>
    <row r="337" spans="1:63" ht="15.75" customHeight="1" x14ac:dyDescent="0.25">
      <c r="A337" s="38"/>
      <c r="B337" s="38"/>
      <c r="C337" s="38"/>
      <c r="D337" s="38"/>
      <c r="E337" s="38"/>
      <c r="F337" s="38"/>
      <c r="G337" s="38"/>
      <c r="H337" s="38"/>
      <c r="I337" s="38"/>
      <c r="J337" s="38"/>
      <c r="K337" s="38"/>
      <c r="L337" s="38"/>
      <c r="M337" s="38"/>
      <c r="N337" s="38"/>
      <c r="O337" s="38"/>
      <c r="P337" s="40"/>
      <c r="Q337" s="40"/>
      <c r="R337" s="38"/>
      <c r="S337" s="38"/>
      <c r="T337" s="38"/>
      <c r="U337" s="38"/>
      <c r="V337" s="40"/>
      <c r="W337" s="40"/>
      <c r="X337" s="38"/>
      <c r="Y337" s="41"/>
      <c r="Z337" s="38"/>
      <c r="AA337" s="38"/>
      <c r="AB337" s="38"/>
      <c r="AC337" s="38"/>
      <c r="AD337" s="38"/>
      <c r="AE337" s="38"/>
      <c r="AF337" s="38"/>
      <c r="AG337" s="38"/>
      <c r="AH337" s="38"/>
      <c r="AI337" s="38"/>
      <c r="AJ337" s="38"/>
      <c r="AK337" s="40"/>
      <c r="AL337" s="40"/>
      <c r="AM337" s="40"/>
      <c r="AN337" s="40"/>
      <c r="AO337" s="40"/>
      <c r="AP337" s="40"/>
      <c r="AQ337" s="40"/>
      <c r="AR337" s="38"/>
      <c r="AS337" s="38"/>
      <c r="AT337" s="38"/>
      <c r="AU337" s="38"/>
      <c r="AV337" s="38"/>
      <c r="AW337" s="38"/>
      <c r="AX337" s="38"/>
      <c r="AY337" s="38"/>
      <c r="AZ337" s="38"/>
      <c r="BA337" s="38"/>
      <c r="BB337" s="38"/>
      <c r="BC337" s="38"/>
      <c r="BD337" s="38"/>
      <c r="BE337" s="38"/>
      <c r="BF337" s="38"/>
      <c r="BG337" s="38"/>
      <c r="BH337" s="38"/>
      <c r="BI337" s="38"/>
      <c r="BJ337" s="38"/>
      <c r="BK337" s="38"/>
    </row>
    <row r="338" spans="1:63" ht="15.75" customHeight="1" x14ac:dyDescent="0.25">
      <c r="A338" s="38"/>
      <c r="B338" s="38"/>
      <c r="C338" s="38"/>
      <c r="D338" s="38"/>
      <c r="E338" s="38"/>
      <c r="F338" s="38"/>
      <c r="G338" s="38"/>
      <c r="H338" s="38"/>
      <c r="I338" s="38"/>
      <c r="J338" s="38"/>
      <c r="K338" s="38"/>
      <c r="L338" s="38"/>
      <c r="M338" s="38"/>
      <c r="N338" s="38"/>
      <c r="O338" s="38"/>
      <c r="P338" s="40"/>
      <c r="Q338" s="40"/>
      <c r="R338" s="38"/>
      <c r="S338" s="38"/>
      <c r="T338" s="38"/>
      <c r="U338" s="38"/>
      <c r="V338" s="40"/>
      <c r="W338" s="40"/>
      <c r="X338" s="38"/>
      <c r="Y338" s="41"/>
      <c r="Z338" s="38"/>
      <c r="AA338" s="38"/>
      <c r="AB338" s="38"/>
      <c r="AC338" s="38"/>
      <c r="AD338" s="38"/>
      <c r="AE338" s="38"/>
      <c r="AF338" s="38"/>
      <c r="AG338" s="38"/>
      <c r="AH338" s="38"/>
      <c r="AI338" s="38"/>
      <c r="AJ338" s="38"/>
      <c r="AK338" s="40"/>
      <c r="AL338" s="40"/>
      <c r="AM338" s="40"/>
      <c r="AN338" s="40"/>
      <c r="AO338" s="40"/>
      <c r="AP338" s="40"/>
      <c r="AQ338" s="40"/>
      <c r="AR338" s="38"/>
      <c r="AS338" s="38"/>
      <c r="AT338" s="38"/>
      <c r="AU338" s="38"/>
      <c r="AV338" s="38"/>
      <c r="AW338" s="38"/>
      <c r="AX338" s="38"/>
      <c r="AY338" s="38"/>
      <c r="AZ338" s="38"/>
      <c r="BA338" s="38"/>
      <c r="BB338" s="38"/>
      <c r="BC338" s="38"/>
      <c r="BD338" s="38"/>
      <c r="BE338" s="38"/>
      <c r="BF338" s="38"/>
      <c r="BG338" s="38"/>
      <c r="BH338" s="38"/>
      <c r="BI338" s="38"/>
      <c r="BJ338" s="38"/>
      <c r="BK338" s="38"/>
    </row>
    <row r="339" spans="1:63" ht="15.75" customHeight="1" x14ac:dyDescent="0.25">
      <c r="A339" s="38"/>
      <c r="B339" s="38"/>
      <c r="C339" s="38"/>
      <c r="D339" s="38"/>
      <c r="E339" s="38"/>
      <c r="F339" s="38"/>
      <c r="G339" s="38"/>
      <c r="H339" s="38"/>
      <c r="I339" s="38"/>
      <c r="J339" s="38"/>
      <c r="K339" s="38"/>
      <c r="L339" s="38"/>
      <c r="M339" s="38"/>
      <c r="N339" s="38"/>
      <c r="O339" s="38"/>
      <c r="P339" s="40"/>
      <c r="Q339" s="40"/>
      <c r="R339" s="38"/>
      <c r="S339" s="38"/>
      <c r="T339" s="38"/>
      <c r="U339" s="38"/>
      <c r="V339" s="40"/>
      <c r="W339" s="40"/>
      <c r="X339" s="38"/>
      <c r="Y339" s="41"/>
      <c r="Z339" s="38"/>
      <c r="AA339" s="38"/>
      <c r="AB339" s="38"/>
      <c r="AC339" s="38"/>
      <c r="AD339" s="38"/>
      <c r="AE339" s="38"/>
      <c r="AF339" s="38"/>
      <c r="AG339" s="38"/>
      <c r="AH339" s="38"/>
      <c r="AI339" s="38"/>
      <c r="AJ339" s="38"/>
      <c r="AK339" s="40"/>
      <c r="AL339" s="40"/>
      <c r="AM339" s="40"/>
      <c r="AN339" s="40"/>
      <c r="AO339" s="40"/>
      <c r="AP339" s="40"/>
      <c r="AQ339" s="40"/>
      <c r="AR339" s="38"/>
      <c r="AS339" s="38"/>
      <c r="AT339" s="38"/>
      <c r="AU339" s="38"/>
      <c r="AV339" s="38"/>
      <c r="AW339" s="38"/>
      <c r="AX339" s="38"/>
      <c r="AY339" s="38"/>
      <c r="AZ339" s="38"/>
      <c r="BA339" s="38"/>
      <c r="BB339" s="38"/>
      <c r="BC339" s="38"/>
      <c r="BD339" s="38"/>
      <c r="BE339" s="38"/>
      <c r="BF339" s="38"/>
      <c r="BG339" s="38"/>
      <c r="BH339" s="38"/>
      <c r="BI339" s="38"/>
      <c r="BJ339" s="38"/>
      <c r="BK339" s="38"/>
    </row>
    <row r="340" spans="1:63" ht="15.75" customHeight="1" x14ac:dyDescent="0.25">
      <c r="A340" s="38"/>
      <c r="B340" s="38"/>
      <c r="C340" s="38"/>
      <c r="D340" s="38"/>
      <c r="E340" s="38"/>
      <c r="F340" s="38"/>
      <c r="G340" s="38"/>
      <c r="H340" s="38"/>
      <c r="I340" s="38"/>
      <c r="J340" s="38"/>
      <c r="K340" s="38"/>
      <c r="L340" s="38"/>
      <c r="M340" s="38"/>
      <c r="N340" s="38"/>
      <c r="O340" s="38"/>
      <c r="P340" s="40"/>
      <c r="Q340" s="40"/>
      <c r="R340" s="38"/>
      <c r="S340" s="38"/>
      <c r="T340" s="38"/>
      <c r="U340" s="38"/>
      <c r="V340" s="40"/>
      <c r="W340" s="40"/>
      <c r="X340" s="38"/>
      <c r="Y340" s="41"/>
      <c r="Z340" s="38"/>
      <c r="AA340" s="38"/>
      <c r="AB340" s="38"/>
      <c r="AC340" s="38"/>
      <c r="AD340" s="38"/>
      <c r="AE340" s="38"/>
      <c r="AF340" s="38"/>
      <c r="AG340" s="38"/>
      <c r="AH340" s="38"/>
      <c r="AI340" s="38"/>
      <c r="AJ340" s="38"/>
      <c r="AK340" s="40"/>
      <c r="AL340" s="40"/>
      <c r="AM340" s="40"/>
      <c r="AN340" s="40"/>
      <c r="AO340" s="40"/>
      <c r="AP340" s="40"/>
      <c r="AQ340" s="40"/>
      <c r="AR340" s="38"/>
      <c r="AS340" s="38"/>
      <c r="AT340" s="38"/>
      <c r="AU340" s="38"/>
      <c r="AV340" s="38"/>
      <c r="AW340" s="38"/>
      <c r="AX340" s="38"/>
      <c r="AY340" s="38"/>
      <c r="AZ340" s="38"/>
      <c r="BA340" s="38"/>
      <c r="BB340" s="38"/>
      <c r="BC340" s="38"/>
      <c r="BD340" s="38"/>
      <c r="BE340" s="38"/>
      <c r="BF340" s="38"/>
      <c r="BG340" s="38"/>
      <c r="BH340" s="38"/>
      <c r="BI340" s="38"/>
      <c r="BJ340" s="38"/>
      <c r="BK340" s="38"/>
    </row>
    <row r="341" spans="1:63" ht="15.75" customHeight="1" x14ac:dyDescent="0.25">
      <c r="A341" s="38"/>
      <c r="B341" s="38"/>
      <c r="C341" s="38"/>
      <c r="D341" s="38"/>
      <c r="E341" s="38"/>
      <c r="F341" s="38"/>
      <c r="G341" s="38"/>
      <c r="H341" s="38"/>
      <c r="I341" s="38"/>
      <c r="J341" s="38"/>
      <c r="K341" s="38"/>
      <c r="L341" s="38"/>
      <c r="M341" s="38"/>
      <c r="N341" s="38"/>
      <c r="O341" s="38"/>
      <c r="P341" s="40"/>
      <c r="Q341" s="40"/>
      <c r="R341" s="38"/>
      <c r="S341" s="38"/>
      <c r="T341" s="38"/>
      <c r="U341" s="38"/>
      <c r="V341" s="40"/>
      <c r="W341" s="40"/>
      <c r="X341" s="38"/>
      <c r="Y341" s="41"/>
      <c r="Z341" s="38"/>
      <c r="AA341" s="38"/>
      <c r="AB341" s="38"/>
      <c r="AC341" s="38"/>
      <c r="AD341" s="38"/>
      <c r="AE341" s="38"/>
      <c r="AF341" s="38"/>
      <c r="AG341" s="38"/>
      <c r="AH341" s="38"/>
      <c r="AI341" s="38"/>
      <c r="AJ341" s="38"/>
      <c r="AK341" s="40"/>
      <c r="AL341" s="40"/>
      <c r="AM341" s="40"/>
      <c r="AN341" s="40"/>
      <c r="AO341" s="40"/>
      <c r="AP341" s="40"/>
      <c r="AQ341" s="40"/>
      <c r="AR341" s="38"/>
      <c r="AS341" s="38"/>
      <c r="AT341" s="38"/>
      <c r="AU341" s="38"/>
      <c r="AV341" s="38"/>
      <c r="AW341" s="38"/>
      <c r="AX341" s="38"/>
      <c r="AY341" s="38"/>
      <c r="AZ341" s="38"/>
      <c r="BA341" s="38"/>
      <c r="BB341" s="38"/>
      <c r="BC341" s="38"/>
      <c r="BD341" s="38"/>
      <c r="BE341" s="38"/>
      <c r="BF341" s="38"/>
      <c r="BG341" s="38"/>
      <c r="BH341" s="38"/>
      <c r="BI341" s="38"/>
      <c r="BJ341" s="38"/>
      <c r="BK341" s="38"/>
    </row>
    <row r="342" spans="1:63" ht="15.75" customHeight="1" x14ac:dyDescent="0.25">
      <c r="A342" s="38"/>
      <c r="B342" s="38"/>
      <c r="C342" s="38"/>
      <c r="D342" s="38"/>
      <c r="E342" s="38"/>
      <c r="F342" s="38"/>
      <c r="G342" s="38"/>
      <c r="H342" s="38"/>
      <c r="I342" s="38"/>
      <c r="J342" s="38"/>
      <c r="K342" s="38"/>
      <c r="L342" s="38"/>
      <c r="M342" s="38"/>
      <c r="N342" s="38"/>
      <c r="O342" s="38"/>
      <c r="P342" s="40"/>
      <c r="Q342" s="40"/>
      <c r="R342" s="38"/>
      <c r="S342" s="38"/>
      <c r="T342" s="38"/>
      <c r="U342" s="38"/>
      <c r="V342" s="40"/>
      <c r="W342" s="40"/>
      <c r="X342" s="38"/>
      <c r="Y342" s="41"/>
      <c r="Z342" s="38"/>
      <c r="AA342" s="38"/>
      <c r="AB342" s="38"/>
      <c r="AC342" s="38"/>
      <c r="AD342" s="38"/>
      <c r="AE342" s="38"/>
      <c r="AF342" s="38"/>
      <c r="AG342" s="38"/>
      <c r="AH342" s="38"/>
      <c r="AI342" s="38"/>
      <c r="AJ342" s="38"/>
      <c r="AK342" s="40"/>
      <c r="AL342" s="40"/>
      <c r="AM342" s="40"/>
      <c r="AN342" s="40"/>
      <c r="AO342" s="40"/>
      <c r="AP342" s="40"/>
      <c r="AQ342" s="40"/>
      <c r="AR342" s="38"/>
      <c r="AS342" s="38"/>
      <c r="AT342" s="38"/>
      <c r="AU342" s="38"/>
      <c r="AV342" s="38"/>
      <c r="AW342" s="38"/>
      <c r="AX342" s="38"/>
      <c r="AY342" s="38"/>
      <c r="AZ342" s="38"/>
      <c r="BA342" s="38"/>
      <c r="BB342" s="38"/>
      <c r="BC342" s="38"/>
      <c r="BD342" s="38"/>
      <c r="BE342" s="38"/>
      <c r="BF342" s="38"/>
      <c r="BG342" s="38"/>
      <c r="BH342" s="38"/>
      <c r="BI342" s="38"/>
      <c r="BJ342" s="38"/>
      <c r="BK342" s="38"/>
    </row>
    <row r="343" spans="1:63" ht="15.75" customHeight="1" x14ac:dyDescent="0.25">
      <c r="A343" s="38"/>
      <c r="B343" s="38"/>
      <c r="C343" s="38"/>
      <c r="D343" s="38"/>
      <c r="E343" s="38"/>
      <c r="F343" s="38"/>
      <c r="G343" s="38"/>
      <c r="H343" s="38"/>
      <c r="I343" s="38"/>
      <c r="J343" s="38"/>
      <c r="K343" s="38"/>
      <c r="L343" s="38"/>
      <c r="M343" s="38"/>
      <c r="N343" s="38"/>
      <c r="O343" s="38"/>
      <c r="P343" s="40"/>
      <c r="Q343" s="40"/>
      <c r="R343" s="38"/>
      <c r="S343" s="38"/>
      <c r="T343" s="38"/>
      <c r="U343" s="38"/>
      <c r="V343" s="40"/>
      <c r="W343" s="40"/>
      <c r="X343" s="38"/>
      <c r="Y343" s="41"/>
      <c r="Z343" s="38"/>
      <c r="AA343" s="38"/>
      <c r="AB343" s="38"/>
      <c r="AC343" s="38"/>
      <c r="AD343" s="38"/>
      <c r="AE343" s="38"/>
      <c r="AF343" s="38"/>
      <c r="AG343" s="38"/>
      <c r="AH343" s="38"/>
      <c r="AI343" s="38"/>
      <c r="AJ343" s="38"/>
      <c r="AK343" s="40"/>
      <c r="AL343" s="40"/>
      <c r="AM343" s="40"/>
      <c r="AN343" s="40"/>
      <c r="AO343" s="40"/>
      <c r="AP343" s="40"/>
      <c r="AQ343" s="40"/>
      <c r="AR343" s="38"/>
      <c r="AS343" s="38"/>
      <c r="AT343" s="38"/>
      <c r="AU343" s="38"/>
      <c r="AV343" s="38"/>
      <c r="AW343" s="38"/>
      <c r="AX343" s="38"/>
      <c r="AY343" s="38"/>
      <c r="AZ343" s="38"/>
      <c r="BA343" s="38"/>
      <c r="BB343" s="38"/>
      <c r="BC343" s="38"/>
      <c r="BD343" s="38"/>
      <c r="BE343" s="38"/>
      <c r="BF343" s="38"/>
      <c r="BG343" s="38"/>
      <c r="BH343" s="38"/>
      <c r="BI343" s="38"/>
      <c r="BJ343" s="38"/>
      <c r="BK343" s="38"/>
    </row>
    <row r="344" spans="1:63" ht="15.75" customHeight="1" x14ac:dyDescent="0.25">
      <c r="A344" s="38"/>
      <c r="B344" s="38"/>
      <c r="C344" s="38"/>
      <c r="D344" s="38"/>
      <c r="E344" s="38"/>
      <c r="F344" s="38"/>
      <c r="G344" s="38"/>
      <c r="H344" s="38"/>
      <c r="I344" s="38"/>
      <c r="J344" s="38"/>
      <c r="K344" s="38"/>
      <c r="L344" s="38"/>
      <c r="M344" s="38"/>
      <c r="N344" s="38"/>
      <c r="O344" s="38"/>
      <c r="P344" s="40"/>
      <c r="Q344" s="40"/>
      <c r="R344" s="38"/>
      <c r="S344" s="38"/>
      <c r="T344" s="38"/>
      <c r="U344" s="38"/>
      <c r="V344" s="40"/>
      <c r="W344" s="40"/>
      <c r="X344" s="38"/>
      <c r="Y344" s="41"/>
      <c r="Z344" s="38"/>
      <c r="AA344" s="38"/>
      <c r="AB344" s="38"/>
      <c r="AC344" s="38"/>
      <c r="AD344" s="38"/>
      <c r="AE344" s="38"/>
      <c r="AF344" s="38"/>
      <c r="AG344" s="38"/>
      <c r="AH344" s="38"/>
      <c r="AI344" s="38"/>
      <c r="AJ344" s="38"/>
      <c r="AK344" s="40"/>
      <c r="AL344" s="40"/>
      <c r="AM344" s="40"/>
      <c r="AN344" s="40"/>
      <c r="AO344" s="40"/>
      <c r="AP344" s="40"/>
      <c r="AQ344" s="40"/>
      <c r="AR344" s="38"/>
      <c r="AS344" s="38"/>
      <c r="AT344" s="38"/>
      <c r="AU344" s="38"/>
      <c r="AV344" s="38"/>
      <c r="AW344" s="38"/>
      <c r="AX344" s="38"/>
      <c r="AY344" s="38"/>
      <c r="AZ344" s="38"/>
      <c r="BA344" s="38"/>
      <c r="BB344" s="38"/>
      <c r="BC344" s="38"/>
      <c r="BD344" s="38"/>
      <c r="BE344" s="38"/>
      <c r="BF344" s="38"/>
      <c r="BG344" s="38"/>
      <c r="BH344" s="38"/>
      <c r="BI344" s="38"/>
      <c r="BJ344" s="38"/>
      <c r="BK344" s="38"/>
    </row>
    <row r="345" spans="1:63" ht="15.75" customHeight="1" x14ac:dyDescent="0.25">
      <c r="A345" s="38"/>
      <c r="B345" s="38"/>
      <c r="C345" s="38"/>
      <c r="D345" s="38"/>
      <c r="E345" s="38"/>
      <c r="F345" s="38"/>
      <c r="G345" s="38"/>
      <c r="H345" s="38"/>
      <c r="I345" s="38"/>
      <c r="J345" s="38"/>
      <c r="K345" s="38"/>
      <c r="L345" s="38"/>
      <c r="M345" s="38"/>
      <c r="N345" s="38"/>
      <c r="O345" s="38"/>
      <c r="P345" s="40"/>
      <c r="Q345" s="40"/>
      <c r="R345" s="38"/>
      <c r="S345" s="38"/>
      <c r="T345" s="38"/>
      <c r="U345" s="38"/>
      <c r="V345" s="40"/>
      <c r="W345" s="40"/>
      <c r="X345" s="38"/>
      <c r="Y345" s="41"/>
      <c r="Z345" s="38"/>
      <c r="AA345" s="38"/>
      <c r="AB345" s="38"/>
      <c r="AC345" s="38"/>
      <c r="AD345" s="38"/>
      <c r="AE345" s="38"/>
      <c r="AF345" s="38"/>
      <c r="AG345" s="38"/>
      <c r="AH345" s="38"/>
      <c r="AI345" s="38"/>
      <c r="AJ345" s="38"/>
      <c r="AK345" s="40"/>
      <c r="AL345" s="40"/>
      <c r="AM345" s="40"/>
      <c r="AN345" s="40"/>
      <c r="AO345" s="40"/>
      <c r="AP345" s="40"/>
      <c r="AQ345" s="40"/>
      <c r="AR345" s="38"/>
      <c r="AS345" s="38"/>
      <c r="AT345" s="38"/>
      <c r="AU345" s="38"/>
      <c r="AV345" s="38"/>
      <c r="AW345" s="38"/>
      <c r="AX345" s="38"/>
      <c r="AY345" s="38"/>
      <c r="AZ345" s="38"/>
      <c r="BA345" s="38"/>
      <c r="BB345" s="38"/>
      <c r="BC345" s="38"/>
      <c r="BD345" s="38"/>
      <c r="BE345" s="38"/>
      <c r="BF345" s="38"/>
      <c r="BG345" s="38"/>
      <c r="BH345" s="38"/>
      <c r="BI345" s="38"/>
      <c r="BJ345" s="38"/>
      <c r="BK345" s="38"/>
    </row>
    <row r="346" spans="1:63" ht="15.75" customHeight="1" x14ac:dyDescent="0.25">
      <c r="A346" s="38"/>
      <c r="B346" s="38"/>
      <c r="C346" s="38"/>
      <c r="D346" s="38"/>
      <c r="E346" s="38"/>
      <c r="F346" s="38"/>
      <c r="G346" s="38"/>
      <c r="H346" s="38"/>
      <c r="I346" s="38"/>
      <c r="J346" s="38"/>
      <c r="K346" s="38"/>
      <c r="L346" s="38"/>
      <c r="M346" s="38"/>
      <c r="N346" s="38"/>
      <c r="O346" s="38"/>
      <c r="P346" s="40"/>
      <c r="Q346" s="40"/>
      <c r="R346" s="38"/>
      <c r="S346" s="38"/>
      <c r="T346" s="38"/>
      <c r="U346" s="38"/>
      <c r="V346" s="40"/>
      <c r="W346" s="40"/>
      <c r="X346" s="38"/>
      <c r="Y346" s="41"/>
      <c r="Z346" s="38"/>
      <c r="AA346" s="38"/>
      <c r="AB346" s="38"/>
      <c r="AC346" s="38"/>
      <c r="AD346" s="38"/>
      <c r="AE346" s="38"/>
      <c r="AF346" s="38"/>
      <c r="AG346" s="38"/>
      <c r="AH346" s="38"/>
      <c r="AI346" s="38"/>
      <c r="AJ346" s="38"/>
      <c r="AK346" s="40"/>
      <c r="AL346" s="40"/>
      <c r="AM346" s="40"/>
      <c r="AN346" s="40"/>
      <c r="AO346" s="40"/>
      <c r="AP346" s="40"/>
      <c r="AQ346" s="40"/>
      <c r="AR346" s="38"/>
      <c r="AS346" s="38"/>
      <c r="AT346" s="38"/>
      <c r="AU346" s="38"/>
      <c r="AV346" s="38"/>
      <c r="AW346" s="38"/>
      <c r="AX346" s="38"/>
      <c r="AY346" s="38"/>
      <c r="AZ346" s="38"/>
      <c r="BA346" s="38"/>
      <c r="BB346" s="38"/>
      <c r="BC346" s="38"/>
      <c r="BD346" s="38"/>
      <c r="BE346" s="38"/>
      <c r="BF346" s="38"/>
      <c r="BG346" s="38"/>
      <c r="BH346" s="38"/>
      <c r="BI346" s="38"/>
      <c r="BJ346" s="38"/>
      <c r="BK346" s="38"/>
    </row>
    <row r="347" spans="1:63" ht="15.75" customHeight="1" x14ac:dyDescent="0.25">
      <c r="A347" s="38"/>
      <c r="B347" s="38"/>
      <c r="C347" s="38"/>
      <c r="D347" s="38"/>
      <c r="E347" s="38"/>
      <c r="F347" s="38"/>
      <c r="G347" s="38"/>
      <c r="H347" s="38"/>
      <c r="I347" s="38"/>
      <c r="J347" s="38"/>
      <c r="K347" s="38"/>
      <c r="L347" s="38"/>
      <c r="M347" s="38"/>
      <c r="N347" s="38"/>
      <c r="O347" s="38"/>
      <c r="P347" s="40"/>
      <c r="Q347" s="40"/>
      <c r="R347" s="38"/>
      <c r="S347" s="38"/>
      <c r="T347" s="38"/>
      <c r="U347" s="38"/>
      <c r="V347" s="40"/>
      <c r="W347" s="40"/>
      <c r="X347" s="38"/>
      <c r="Y347" s="41"/>
      <c r="Z347" s="38"/>
      <c r="AA347" s="38"/>
      <c r="AB347" s="38"/>
      <c r="AC347" s="38"/>
      <c r="AD347" s="38"/>
      <c r="AE347" s="38"/>
      <c r="AF347" s="38"/>
      <c r="AG347" s="38"/>
      <c r="AH347" s="38"/>
      <c r="AI347" s="38"/>
      <c r="AJ347" s="38"/>
      <c r="AK347" s="40"/>
      <c r="AL347" s="40"/>
      <c r="AM347" s="40"/>
      <c r="AN347" s="40"/>
      <c r="AO347" s="40"/>
      <c r="AP347" s="40"/>
      <c r="AQ347" s="40"/>
      <c r="AR347" s="38"/>
      <c r="AS347" s="38"/>
      <c r="AT347" s="38"/>
      <c r="AU347" s="38"/>
      <c r="AV347" s="38"/>
      <c r="AW347" s="38"/>
      <c r="AX347" s="38"/>
      <c r="AY347" s="38"/>
      <c r="AZ347" s="38"/>
      <c r="BA347" s="38"/>
      <c r="BB347" s="38"/>
      <c r="BC347" s="38"/>
      <c r="BD347" s="38"/>
      <c r="BE347" s="38"/>
      <c r="BF347" s="38"/>
      <c r="BG347" s="38"/>
      <c r="BH347" s="38"/>
      <c r="BI347" s="38"/>
      <c r="BJ347" s="38"/>
      <c r="BK347" s="38"/>
    </row>
    <row r="348" spans="1:63" ht="15.75" customHeight="1" x14ac:dyDescent="0.25">
      <c r="A348" s="38"/>
      <c r="B348" s="38"/>
      <c r="C348" s="38"/>
      <c r="D348" s="38"/>
      <c r="E348" s="38"/>
      <c r="F348" s="38"/>
      <c r="G348" s="38"/>
      <c r="H348" s="38"/>
      <c r="I348" s="38"/>
      <c r="J348" s="38"/>
      <c r="K348" s="38"/>
      <c r="L348" s="38"/>
      <c r="M348" s="38"/>
      <c r="N348" s="38"/>
      <c r="O348" s="38"/>
      <c r="P348" s="40"/>
      <c r="Q348" s="40"/>
      <c r="R348" s="38"/>
      <c r="S348" s="38"/>
      <c r="T348" s="38"/>
      <c r="U348" s="38"/>
      <c r="V348" s="40"/>
      <c r="W348" s="40"/>
      <c r="X348" s="38"/>
      <c r="Y348" s="41"/>
      <c r="Z348" s="38"/>
      <c r="AA348" s="38"/>
      <c r="AB348" s="38"/>
      <c r="AC348" s="38"/>
      <c r="AD348" s="38"/>
      <c r="AE348" s="38"/>
      <c r="AF348" s="38"/>
      <c r="AG348" s="38"/>
      <c r="AH348" s="38"/>
      <c r="AI348" s="38"/>
      <c r="AJ348" s="38"/>
      <c r="AK348" s="40"/>
      <c r="AL348" s="40"/>
      <c r="AM348" s="40"/>
      <c r="AN348" s="40"/>
      <c r="AO348" s="40"/>
      <c r="AP348" s="40"/>
      <c r="AQ348" s="40"/>
      <c r="AR348" s="38"/>
      <c r="AS348" s="38"/>
      <c r="AT348" s="38"/>
      <c r="AU348" s="38"/>
      <c r="AV348" s="38"/>
      <c r="AW348" s="38"/>
      <c r="AX348" s="38"/>
      <c r="AY348" s="38"/>
      <c r="AZ348" s="38"/>
      <c r="BA348" s="38"/>
      <c r="BB348" s="38"/>
      <c r="BC348" s="38"/>
      <c r="BD348" s="38"/>
      <c r="BE348" s="38"/>
      <c r="BF348" s="38"/>
      <c r="BG348" s="38"/>
      <c r="BH348" s="38"/>
      <c r="BI348" s="38"/>
      <c r="BJ348" s="38"/>
      <c r="BK348" s="38"/>
    </row>
    <row r="349" spans="1:63" ht="15.75" customHeight="1" x14ac:dyDescent="0.25">
      <c r="A349" s="38"/>
      <c r="B349" s="38"/>
      <c r="C349" s="38"/>
      <c r="D349" s="38"/>
      <c r="E349" s="38"/>
      <c r="F349" s="38"/>
      <c r="G349" s="38"/>
      <c r="H349" s="38"/>
      <c r="I349" s="38"/>
      <c r="J349" s="38"/>
      <c r="K349" s="38"/>
      <c r="L349" s="38"/>
      <c r="M349" s="38"/>
      <c r="N349" s="38"/>
      <c r="O349" s="38"/>
      <c r="P349" s="40"/>
      <c r="Q349" s="40"/>
      <c r="R349" s="38"/>
      <c r="S349" s="38"/>
      <c r="T349" s="38"/>
      <c r="U349" s="38"/>
      <c r="V349" s="40"/>
      <c r="W349" s="40"/>
      <c r="X349" s="38"/>
      <c r="Y349" s="41"/>
      <c r="Z349" s="38"/>
      <c r="AA349" s="38"/>
      <c r="AB349" s="38"/>
      <c r="AC349" s="38"/>
      <c r="AD349" s="38"/>
      <c r="AE349" s="38"/>
      <c r="AF349" s="38"/>
      <c r="AG349" s="38"/>
      <c r="AH349" s="38"/>
      <c r="AI349" s="38"/>
      <c r="AJ349" s="38"/>
      <c r="AK349" s="40"/>
      <c r="AL349" s="40"/>
      <c r="AM349" s="40"/>
      <c r="AN349" s="40"/>
      <c r="AO349" s="40"/>
      <c r="AP349" s="40"/>
      <c r="AQ349" s="40"/>
      <c r="AR349" s="38"/>
      <c r="AS349" s="38"/>
      <c r="AT349" s="38"/>
      <c r="AU349" s="38"/>
      <c r="AV349" s="38"/>
      <c r="AW349" s="38"/>
      <c r="AX349" s="38"/>
      <c r="AY349" s="38"/>
      <c r="AZ349" s="38"/>
      <c r="BA349" s="38"/>
      <c r="BB349" s="38"/>
      <c r="BC349" s="38"/>
      <c r="BD349" s="38"/>
      <c r="BE349" s="38"/>
      <c r="BF349" s="38"/>
      <c r="BG349" s="38"/>
      <c r="BH349" s="38"/>
      <c r="BI349" s="38"/>
      <c r="BJ349" s="38"/>
      <c r="BK349" s="38"/>
    </row>
    <row r="350" spans="1:63" ht="15.75" customHeight="1" x14ac:dyDescent="0.25">
      <c r="A350" s="38"/>
      <c r="B350" s="38"/>
      <c r="C350" s="38"/>
      <c r="D350" s="38"/>
      <c r="E350" s="38"/>
      <c r="F350" s="38"/>
      <c r="G350" s="38"/>
      <c r="H350" s="38"/>
      <c r="I350" s="38"/>
      <c r="J350" s="38"/>
      <c r="K350" s="38"/>
      <c r="L350" s="38"/>
      <c r="M350" s="38"/>
      <c r="N350" s="38"/>
      <c r="O350" s="38"/>
      <c r="P350" s="40"/>
      <c r="Q350" s="40"/>
      <c r="R350" s="38"/>
      <c r="S350" s="38"/>
      <c r="T350" s="38"/>
      <c r="U350" s="38"/>
      <c r="V350" s="40"/>
      <c r="W350" s="40"/>
      <c r="X350" s="38"/>
      <c r="Y350" s="41"/>
      <c r="Z350" s="38"/>
      <c r="AA350" s="38"/>
      <c r="AB350" s="38"/>
      <c r="AC350" s="38"/>
      <c r="AD350" s="38"/>
      <c r="AE350" s="38"/>
      <c r="AF350" s="38"/>
      <c r="AG350" s="38"/>
      <c r="AH350" s="38"/>
      <c r="AI350" s="38"/>
      <c r="AJ350" s="38"/>
      <c r="AK350" s="40"/>
      <c r="AL350" s="40"/>
      <c r="AM350" s="40"/>
      <c r="AN350" s="40"/>
      <c r="AO350" s="40"/>
      <c r="AP350" s="40"/>
      <c r="AQ350" s="40"/>
      <c r="AR350" s="38"/>
      <c r="AS350" s="38"/>
      <c r="AT350" s="38"/>
      <c r="AU350" s="38"/>
      <c r="AV350" s="38"/>
      <c r="AW350" s="38"/>
      <c r="AX350" s="38"/>
      <c r="AY350" s="38"/>
      <c r="AZ350" s="38"/>
      <c r="BA350" s="38"/>
      <c r="BB350" s="38"/>
      <c r="BC350" s="38"/>
      <c r="BD350" s="38"/>
      <c r="BE350" s="38"/>
      <c r="BF350" s="38"/>
      <c r="BG350" s="38"/>
      <c r="BH350" s="38"/>
      <c r="BI350" s="38"/>
      <c r="BJ350" s="38"/>
      <c r="BK350" s="38"/>
    </row>
    <row r="351" spans="1:63" ht="15.75" customHeight="1" x14ac:dyDescent="0.25">
      <c r="A351" s="38"/>
      <c r="B351" s="38"/>
      <c r="C351" s="38"/>
      <c r="D351" s="38"/>
      <c r="E351" s="38"/>
      <c r="F351" s="38"/>
      <c r="G351" s="38"/>
      <c r="H351" s="38"/>
      <c r="I351" s="38"/>
      <c r="J351" s="38"/>
      <c r="K351" s="38"/>
      <c r="L351" s="38"/>
      <c r="M351" s="38"/>
      <c r="N351" s="38"/>
      <c r="O351" s="38"/>
      <c r="P351" s="40"/>
      <c r="Q351" s="40"/>
      <c r="R351" s="38"/>
      <c r="S351" s="38"/>
      <c r="T351" s="38"/>
      <c r="U351" s="38"/>
      <c r="V351" s="40"/>
      <c r="W351" s="40"/>
      <c r="X351" s="38"/>
      <c r="Y351" s="41"/>
      <c r="Z351" s="38"/>
      <c r="AA351" s="38"/>
      <c r="AB351" s="38"/>
      <c r="AC351" s="38"/>
      <c r="AD351" s="38"/>
      <c r="AE351" s="38"/>
      <c r="AF351" s="38"/>
      <c r="AG351" s="38"/>
      <c r="AH351" s="38"/>
      <c r="AI351" s="38"/>
      <c r="AJ351" s="38"/>
      <c r="AK351" s="40"/>
      <c r="AL351" s="40"/>
      <c r="AM351" s="40"/>
      <c r="AN351" s="40"/>
      <c r="AO351" s="40"/>
      <c r="AP351" s="40"/>
      <c r="AQ351" s="40"/>
      <c r="AR351" s="38"/>
      <c r="AS351" s="38"/>
      <c r="AT351" s="38"/>
      <c r="AU351" s="38"/>
      <c r="AV351" s="38"/>
      <c r="AW351" s="38"/>
      <c r="AX351" s="38"/>
      <c r="AY351" s="38"/>
      <c r="AZ351" s="38"/>
      <c r="BA351" s="38"/>
      <c r="BB351" s="38"/>
      <c r="BC351" s="38"/>
      <c r="BD351" s="38"/>
      <c r="BE351" s="38"/>
      <c r="BF351" s="38"/>
      <c r="BG351" s="38"/>
      <c r="BH351" s="38"/>
      <c r="BI351" s="38"/>
      <c r="BJ351" s="38"/>
      <c r="BK351" s="38"/>
    </row>
    <row r="352" spans="1:63" ht="15.75" customHeight="1" x14ac:dyDescent="0.25">
      <c r="A352" s="38"/>
      <c r="B352" s="38"/>
      <c r="C352" s="38"/>
      <c r="D352" s="38"/>
      <c r="E352" s="38"/>
      <c r="F352" s="38"/>
      <c r="G352" s="38"/>
      <c r="H352" s="38"/>
      <c r="I352" s="38"/>
      <c r="J352" s="38"/>
      <c r="K352" s="38"/>
      <c r="L352" s="38"/>
      <c r="M352" s="38"/>
      <c r="N352" s="38"/>
      <c r="O352" s="38"/>
      <c r="P352" s="40"/>
      <c r="Q352" s="40"/>
      <c r="R352" s="38"/>
      <c r="S352" s="38"/>
      <c r="T352" s="38"/>
      <c r="U352" s="38"/>
      <c r="V352" s="40"/>
      <c r="W352" s="40"/>
      <c r="X352" s="38"/>
      <c r="Y352" s="41"/>
      <c r="Z352" s="38"/>
      <c r="AA352" s="38"/>
      <c r="AB352" s="38"/>
      <c r="AC352" s="38"/>
      <c r="AD352" s="38"/>
      <c r="AE352" s="38"/>
      <c r="AF352" s="38"/>
      <c r="AG352" s="38"/>
      <c r="AH352" s="38"/>
      <c r="AI352" s="38"/>
      <c r="AJ352" s="38"/>
      <c r="AK352" s="40"/>
      <c r="AL352" s="40"/>
      <c r="AM352" s="40"/>
      <c r="AN352" s="40"/>
      <c r="AO352" s="40"/>
      <c r="AP352" s="40"/>
      <c r="AQ352" s="40"/>
      <c r="AR352" s="38"/>
      <c r="AS352" s="38"/>
      <c r="AT352" s="38"/>
      <c r="AU352" s="38"/>
      <c r="AV352" s="38"/>
      <c r="AW352" s="38"/>
      <c r="AX352" s="38"/>
      <c r="AY352" s="38"/>
      <c r="AZ352" s="38"/>
      <c r="BA352" s="38"/>
      <c r="BB352" s="38"/>
      <c r="BC352" s="38"/>
      <c r="BD352" s="38"/>
      <c r="BE352" s="38"/>
      <c r="BF352" s="38"/>
      <c r="BG352" s="38"/>
      <c r="BH352" s="38"/>
      <c r="BI352" s="38"/>
      <c r="BJ352" s="38"/>
      <c r="BK352" s="38"/>
    </row>
    <row r="353" spans="1:63" ht="15.75" customHeight="1" x14ac:dyDescent="0.25">
      <c r="A353" s="38"/>
      <c r="B353" s="38"/>
      <c r="C353" s="38"/>
      <c r="D353" s="38"/>
      <c r="E353" s="38"/>
      <c r="F353" s="38"/>
      <c r="G353" s="38"/>
      <c r="H353" s="38"/>
      <c r="I353" s="38"/>
      <c r="J353" s="38"/>
      <c r="K353" s="38"/>
      <c r="L353" s="38"/>
      <c r="M353" s="38"/>
      <c r="N353" s="38"/>
      <c r="O353" s="38"/>
      <c r="P353" s="40"/>
      <c r="Q353" s="40"/>
      <c r="R353" s="38"/>
      <c r="S353" s="38"/>
      <c r="T353" s="38"/>
      <c r="U353" s="38"/>
      <c r="V353" s="40"/>
      <c r="W353" s="40"/>
      <c r="X353" s="38"/>
      <c r="Y353" s="41"/>
      <c r="Z353" s="38"/>
      <c r="AA353" s="38"/>
      <c r="AB353" s="38"/>
      <c r="AC353" s="38"/>
      <c r="AD353" s="38"/>
      <c r="AE353" s="38"/>
      <c r="AF353" s="38"/>
      <c r="AG353" s="38"/>
      <c r="AH353" s="38"/>
      <c r="AI353" s="38"/>
      <c r="AJ353" s="38"/>
      <c r="AK353" s="40"/>
      <c r="AL353" s="40"/>
      <c r="AM353" s="40"/>
      <c r="AN353" s="40"/>
      <c r="AO353" s="40"/>
      <c r="AP353" s="40"/>
      <c r="AQ353" s="40"/>
      <c r="AR353" s="38"/>
      <c r="AS353" s="38"/>
      <c r="AT353" s="38"/>
      <c r="AU353" s="38"/>
      <c r="AV353" s="38"/>
      <c r="AW353" s="38"/>
      <c r="AX353" s="38"/>
      <c r="AY353" s="38"/>
      <c r="AZ353" s="38"/>
      <c r="BA353" s="38"/>
      <c r="BB353" s="38"/>
      <c r="BC353" s="38"/>
      <c r="BD353" s="38"/>
      <c r="BE353" s="38"/>
      <c r="BF353" s="38"/>
      <c r="BG353" s="38"/>
      <c r="BH353" s="38"/>
      <c r="BI353" s="38"/>
      <c r="BJ353" s="38"/>
      <c r="BK353" s="38"/>
    </row>
    <row r="354" spans="1:63" ht="15.75" customHeight="1" x14ac:dyDescent="0.25">
      <c r="A354" s="38"/>
      <c r="B354" s="38"/>
      <c r="C354" s="38"/>
      <c r="D354" s="38"/>
      <c r="E354" s="38"/>
      <c r="F354" s="38"/>
      <c r="G354" s="38"/>
      <c r="H354" s="38"/>
      <c r="I354" s="38"/>
      <c r="J354" s="38"/>
      <c r="K354" s="38"/>
      <c r="L354" s="38"/>
      <c r="M354" s="38"/>
      <c r="N354" s="38"/>
      <c r="O354" s="38"/>
      <c r="P354" s="40"/>
      <c r="Q354" s="40"/>
      <c r="R354" s="38"/>
      <c r="S354" s="38"/>
      <c r="T354" s="38"/>
      <c r="U354" s="38"/>
      <c r="V354" s="40"/>
      <c r="W354" s="40"/>
      <c r="X354" s="38"/>
      <c r="Y354" s="41"/>
      <c r="Z354" s="38"/>
      <c r="AA354" s="38"/>
      <c r="AB354" s="38"/>
      <c r="AC354" s="38"/>
      <c r="AD354" s="38"/>
      <c r="AE354" s="38"/>
      <c r="AF354" s="38"/>
      <c r="AG354" s="38"/>
      <c r="AH354" s="38"/>
      <c r="AI354" s="38"/>
      <c r="AJ354" s="38"/>
      <c r="AK354" s="40"/>
      <c r="AL354" s="40"/>
      <c r="AM354" s="40"/>
      <c r="AN354" s="40"/>
      <c r="AO354" s="40"/>
      <c r="AP354" s="40"/>
      <c r="AQ354" s="40"/>
      <c r="AR354" s="38"/>
      <c r="AS354" s="38"/>
      <c r="AT354" s="38"/>
      <c r="AU354" s="38"/>
      <c r="AV354" s="38"/>
      <c r="AW354" s="38"/>
      <c r="AX354" s="38"/>
      <c r="AY354" s="38"/>
      <c r="AZ354" s="38"/>
      <c r="BA354" s="38"/>
      <c r="BB354" s="38"/>
      <c r="BC354" s="38"/>
      <c r="BD354" s="38"/>
      <c r="BE354" s="38"/>
      <c r="BF354" s="38"/>
      <c r="BG354" s="38"/>
      <c r="BH354" s="38"/>
      <c r="BI354" s="38"/>
      <c r="BJ354" s="38"/>
      <c r="BK354" s="38"/>
    </row>
    <row r="355" spans="1:63" ht="15.75" customHeight="1" x14ac:dyDescent="0.25">
      <c r="A355" s="38"/>
      <c r="B355" s="38"/>
      <c r="C355" s="38"/>
      <c r="D355" s="38"/>
      <c r="E355" s="38"/>
      <c r="F355" s="38"/>
      <c r="G355" s="38"/>
      <c r="H355" s="38"/>
      <c r="I355" s="38"/>
      <c r="J355" s="38"/>
      <c r="K355" s="38"/>
      <c r="L355" s="38"/>
      <c r="M355" s="38"/>
      <c r="N355" s="38"/>
      <c r="O355" s="38"/>
      <c r="P355" s="40"/>
      <c r="Q355" s="40"/>
      <c r="R355" s="38"/>
      <c r="S355" s="38"/>
      <c r="T355" s="38"/>
      <c r="U355" s="38"/>
      <c r="V355" s="40"/>
      <c r="W355" s="40"/>
      <c r="X355" s="38"/>
      <c r="Y355" s="41"/>
      <c r="Z355" s="38"/>
      <c r="AA355" s="38"/>
      <c r="AB355" s="38"/>
      <c r="AC355" s="38"/>
      <c r="AD355" s="38"/>
      <c r="AE355" s="38"/>
      <c r="AF355" s="38"/>
      <c r="AG355" s="38"/>
      <c r="AH355" s="38"/>
      <c r="AI355" s="38"/>
      <c r="AJ355" s="38"/>
      <c r="AK355" s="40"/>
      <c r="AL355" s="40"/>
      <c r="AM355" s="40"/>
      <c r="AN355" s="40"/>
      <c r="AO355" s="40"/>
      <c r="AP355" s="40"/>
      <c r="AQ355" s="40"/>
      <c r="AR355" s="38"/>
      <c r="AS355" s="38"/>
      <c r="AT355" s="38"/>
      <c r="AU355" s="38"/>
      <c r="AV355" s="38"/>
      <c r="AW355" s="38"/>
      <c r="AX355" s="38"/>
      <c r="AY355" s="38"/>
      <c r="AZ355" s="38"/>
      <c r="BA355" s="38"/>
      <c r="BB355" s="38"/>
      <c r="BC355" s="38"/>
      <c r="BD355" s="38"/>
      <c r="BE355" s="38"/>
      <c r="BF355" s="38"/>
      <c r="BG355" s="38"/>
      <c r="BH355" s="38"/>
      <c r="BI355" s="38"/>
      <c r="BJ355" s="38"/>
      <c r="BK355" s="38"/>
    </row>
    <row r="356" spans="1:63" ht="15.75" customHeight="1" x14ac:dyDescent="0.25">
      <c r="A356" s="38"/>
      <c r="B356" s="38"/>
      <c r="C356" s="38"/>
      <c r="D356" s="38"/>
      <c r="E356" s="38"/>
      <c r="F356" s="38"/>
      <c r="G356" s="38"/>
      <c r="H356" s="38"/>
      <c r="I356" s="38"/>
      <c r="J356" s="38"/>
      <c r="K356" s="38"/>
      <c r="L356" s="38"/>
      <c r="M356" s="38"/>
      <c r="N356" s="38"/>
      <c r="O356" s="38"/>
      <c r="P356" s="40"/>
      <c r="Q356" s="40"/>
      <c r="R356" s="38"/>
      <c r="S356" s="38"/>
      <c r="T356" s="38"/>
      <c r="U356" s="38"/>
      <c r="V356" s="40"/>
      <c r="W356" s="40"/>
      <c r="X356" s="38"/>
      <c r="Y356" s="41"/>
      <c r="Z356" s="38"/>
      <c r="AA356" s="38"/>
      <c r="AB356" s="38"/>
      <c r="AC356" s="38"/>
      <c r="AD356" s="38"/>
      <c r="AE356" s="38"/>
      <c r="AF356" s="38"/>
      <c r="AG356" s="38"/>
      <c r="AH356" s="38"/>
      <c r="AI356" s="38"/>
      <c r="AJ356" s="38"/>
      <c r="AK356" s="40"/>
      <c r="AL356" s="40"/>
      <c r="AM356" s="40"/>
      <c r="AN356" s="40"/>
      <c r="AO356" s="40"/>
      <c r="AP356" s="40"/>
      <c r="AQ356" s="40"/>
      <c r="AR356" s="38"/>
      <c r="AS356" s="38"/>
      <c r="AT356" s="38"/>
      <c r="AU356" s="38"/>
      <c r="AV356" s="38"/>
      <c r="AW356" s="38"/>
      <c r="AX356" s="38"/>
      <c r="AY356" s="38"/>
      <c r="AZ356" s="38"/>
      <c r="BA356" s="38"/>
      <c r="BB356" s="38"/>
      <c r="BC356" s="38"/>
      <c r="BD356" s="38"/>
      <c r="BE356" s="38"/>
      <c r="BF356" s="38"/>
      <c r="BG356" s="38"/>
      <c r="BH356" s="38"/>
      <c r="BI356" s="38"/>
      <c r="BJ356" s="38"/>
      <c r="BK356" s="38"/>
    </row>
    <row r="357" spans="1:63" ht="15.75" customHeight="1" x14ac:dyDescent="0.25">
      <c r="A357" s="38"/>
      <c r="B357" s="38"/>
      <c r="C357" s="38"/>
      <c r="D357" s="38"/>
      <c r="E357" s="38"/>
      <c r="F357" s="38"/>
      <c r="G357" s="38"/>
      <c r="H357" s="38"/>
      <c r="I357" s="38"/>
      <c r="J357" s="38"/>
      <c r="K357" s="38"/>
      <c r="L357" s="38"/>
      <c r="M357" s="38"/>
      <c r="N357" s="38"/>
      <c r="O357" s="38"/>
      <c r="P357" s="40"/>
      <c r="Q357" s="40"/>
      <c r="R357" s="38"/>
      <c r="S357" s="38"/>
      <c r="T357" s="38"/>
      <c r="U357" s="38"/>
      <c r="V357" s="40"/>
      <c r="W357" s="40"/>
      <c r="X357" s="38"/>
      <c r="Y357" s="41"/>
      <c r="Z357" s="38"/>
      <c r="AA357" s="38"/>
      <c r="AB357" s="38"/>
      <c r="AC357" s="38"/>
      <c r="AD357" s="38"/>
      <c r="AE357" s="38"/>
      <c r="AF357" s="38"/>
      <c r="AG357" s="38"/>
      <c r="AH357" s="38"/>
      <c r="AI357" s="38"/>
      <c r="AJ357" s="38"/>
      <c r="AK357" s="40"/>
      <c r="AL357" s="40"/>
      <c r="AM357" s="40"/>
      <c r="AN357" s="40"/>
      <c r="AO357" s="40"/>
      <c r="AP357" s="40"/>
      <c r="AQ357" s="40"/>
      <c r="AR357" s="38"/>
      <c r="AS357" s="38"/>
      <c r="AT357" s="38"/>
      <c r="AU357" s="38"/>
      <c r="AV357" s="38"/>
      <c r="AW357" s="38"/>
      <c r="AX357" s="38"/>
      <c r="AY357" s="38"/>
      <c r="AZ357" s="38"/>
      <c r="BA357" s="38"/>
      <c r="BB357" s="38"/>
      <c r="BC357" s="38"/>
      <c r="BD357" s="38"/>
      <c r="BE357" s="38"/>
      <c r="BF357" s="38"/>
      <c r="BG357" s="38"/>
      <c r="BH357" s="38"/>
      <c r="BI357" s="38"/>
      <c r="BJ357" s="38"/>
      <c r="BK357" s="38"/>
    </row>
    <row r="358" spans="1:63" ht="15.75" customHeight="1" x14ac:dyDescent="0.25">
      <c r="A358" s="38"/>
      <c r="B358" s="38"/>
      <c r="C358" s="38"/>
      <c r="D358" s="38"/>
      <c r="E358" s="38"/>
      <c r="F358" s="38"/>
      <c r="G358" s="38"/>
      <c r="H358" s="38"/>
      <c r="I358" s="38"/>
      <c r="J358" s="38"/>
      <c r="K358" s="38"/>
      <c r="L358" s="38"/>
      <c r="M358" s="38"/>
      <c r="N358" s="38"/>
      <c r="O358" s="38"/>
      <c r="P358" s="40"/>
      <c r="Q358" s="40"/>
      <c r="R358" s="38"/>
      <c r="S358" s="38"/>
      <c r="T358" s="38"/>
      <c r="U358" s="38"/>
      <c r="V358" s="40"/>
      <c r="W358" s="40"/>
      <c r="X358" s="38"/>
      <c r="Y358" s="41"/>
      <c r="Z358" s="38"/>
      <c r="AA358" s="38"/>
      <c r="AB358" s="38"/>
      <c r="AC358" s="38"/>
      <c r="AD358" s="38"/>
      <c r="AE358" s="38"/>
      <c r="AF358" s="38"/>
      <c r="AG358" s="38"/>
      <c r="AH358" s="38"/>
      <c r="AI358" s="38"/>
      <c r="AJ358" s="38"/>
      <c r="AK358" s="40"/>
      <c r="AL358" s="40"/>
      <c r="AM358" s="40"/>
      <c r="AN358" s="40"/>
      <c r="AO358" s="40"/>
      <c r="AP358" s="40"/>
      <c r="AQ358" s="40"/>
      <c r="AR358" s="38"/>
      <c r="AS358" s="38"/>
      <c r="AT358" s="38"/>
      <c r="AU358" s="38"/>
      <c r="AV358" s="38"/>
      <c r="AW358" s="38"/>
      <c r="AX358" s="38"/>
      <c r="AY358" s="38"/>
      <c r="AZ358" s="38"/>
      <c r="BA358" s="38"/>
      <c r="BB358" s="38"/>
      <c r="BC358" s="38"/>
      <c r="BD358" s="38"/>
      <c r="BE358" s="38"/>
      <c r="BF358" s="38"/>
      <c r="BG358" s="38"/>
      <c r="BH358" s="38"/>
      <c r="BI358" s="38"/>
      <c r="BJ358" s="38"/>
      <c r="BK358" s="38"/>
    </row>
    <row r="359" spans="1:63" ht="15.75" customHeight="1" x14ac:dyDescent="0.25">
      <c r="A359" s="38"/>
      <c r="B359" s="38"/>
      <c r="C359" s="38"/>
      <c r="D359" s="38"/>
      <c r="E359" s="38"/>
      <c r="F359" s="38"/>
      <c r="G359" s="38"/>
      <c r="H359" s="38"/>
      <c r="I359" s="38"/>
      <c r="J359" s="38"/>
      <c r="K359" s="38"/>
      <c r="L359" s="38"/>
      <c r="M359" s="38"/>
      <c r="N359" s="38"/>
      <c r="O359" s="38"/>
      <c r="P359" s="40"/>
      <c r="Q359" s="40"/>
      <c r="R359" s="38"/>
      <c r="S359" s="38"/>
      <c r="T359" s="38"/>
      <c r="U359" s="38"/>
      <c r="V359" s="40"/>
      <c r="W359" s="40"/>
      <c r="X359" s="38"/>
      <c r="Y359" s="41"/>
      <c r="Z359" s="38"/>
      <c r="AA359" s="38"/>
      <c r="AB359" s="38"/>
      <c r="AC359" s="38"/>
      <c r="AD359" s="38"/>
      <c r="AE359" s="38"/>
      <c r="AF359" s="38"/>
      <c r="AG359" s="38"/>
      <c r="AH359" s="38"/>
      <c r="AI359" s="38"/>
      <c r="AJ359" s="38"/>
      <c r="AK359" s="40"/>
      <c r="AL359" s="40"/>
      <c r="AM359" s="40"/>
      <c r="AN359" s="40"/>
      <c r="AO359" s="40"/>
      <c r="AP359" s="40"/>
      <c r="AQ359" s="40"/>
      <c r="AR359" s="38"/>
      <c r="AS359" s="38"/>
      <c r="AT359" s="38"/>
      <c r="AU359" s="38"/>
      <c r="AV359" s="38"/>
      <c r="AW359" s="38"/>
      <c r="AX359" s="38"/>
      <c r="AY359" s="38"/>
      <c r="AZ359" s="38"/>
      <c r="BA359" s="38"/>
      <c r="BB359" s="38"/>
      <c r="BC359" s="38"/>
      <c r="BD359" s="38"/>
      <c r="BE359" s="38"/>
      <c r="BF359" s="38"/>
      <c r="BG359" s="38"/>
      <c r="BH359" s="38"/>
      <c r="BI359" s="38"/>
      <c r="BJ359" s="38"/>
      <c r="BK359" s="38"/>
    </row>
    <row r="360" spans="1:63" ht="15.75" customHeight="1" x14ac:dyDescent="0.25">
      <c r="A360" s="38"/>
      <c r="B360" s="38"/>
      <c r="C360" s="38"/>
      <c r="D360" s="38"/>
      <c r="E360" s="38"/>
      <c r="F360" s="38"/>
      <c r="G360" s="38"/>
      <c r="H360" s="38"/>
      <c r="I360" s="38"/>
      <c r="J360" s="38"/>
      <c r="K360" s="38"/>
      <c r="L360" s="38"/>
      <c r="M360" s="38"/>
      <c r="N360" s="38"/>
      <c r="O360" s="38"/>
      <c r="P360" s="40"/>
      <c r="Q360" s="40"/>
      <c r="R360" s="38"/>
      <c r="S360" s="38"/>
      <c r="T360" s="38"/>
      <c r="U360" s="38"/>
      <c r="V360" s="40"/>
      <c r="W360" s="40"/>
      <c r="X360" s="38"/>
      <c r="Y360" s="41"/>
      <c r="Z360" s="38"/>
      <c r="AA360" s="38"/>
      <c r="AB360" s="38"/>
      <c r="AC360" s="38"/>
      <c r="AD360" s="38"/>
      <c r="AE360" s="38"/>
      <c r="AF360" s="38"/>
      <c r="AG360" s="38"/>
      <c r="AH360" s="38"/>
      <c r="AI360" s="38"/>
      <c r="AJ360" s="38"/>
      <c r="AK360" s="40"/>
      <c r="AL360" s="40"/>
      <c r="AM360" s="40"/>
      <c r="AN360" s="40"/>
      <c r="AO360" s="40"/>
      <c r="AP360" s="40"/>
      <c r="AQ360" s="40"/>
      <c r="AR360" s="38"/>
      <c r="AS360" s="38"/>
      <c r="AT360" s="38"/>
      <c r="AU360" s="38"/>
      <c r="AV360" s="38"/>
      <c r="AW360" s="38"/>
      <c r="AX360" s="38"/>
      <c r="AY360" s="38"/>
      <c r="AZ360" s="38"/>
      <c r="BA360" s="38"/>
      <c r="BB360" s="38"/>
      <c r="BC360" s="38"/>
      <c r="BD360" s="38"/>
      <c r="BE360" s="38"/>
      <c r="BF360" s="38"/>
      <c r="BG360" s="38"/>
      <c r="BH360" s="38"/>
      <c r="BI360" s="38"/>
      <c r="BJ360" s="38"/>
      <c r="BK360" s="38"/>
    </row>
    <row r="361" spans="1:63" ht="15.75" customHeight="1" x14ac:dyDescent="0.25">
      <c r="A361" s="38"/>
      <c r="B361" s="38"/>
      <c r="C361" s="38"/>
      <c r="D361" s="38"/>
      <c r="E361" s="38"/>
      <c r="F361" s="38"/>
      <c r="G361" s="38"/>
      <c r="H361" s="38"/>
      <c r="I361" s="38"/>
      <c r="J361" s="38"/>
      <c r="K361" s="38"/>
      <c r="L361" s="38"/>
      <c r="M361" s="38"/>
      <c r="N361" s="38"/>
      <c r="O361" s="38"/>
      <c r="P361" s="40"/>
      <c r="Q361" s="40"/>
      <c r="R361" s="38"/>
      <c r="S361" s="38"/>
      <c r="T361" s="38"/>
      <c r="U361" s="38"/>
      <c r="V361" s="40"/>
      <c r="W361" s="40"/>
      <c r="X361" s="38"/>
      <c r="Y361" s="41"/>
      <c r="Z361" s="38"/>
      <c r="AA361" s="38"/>
      <c r="AB361" s="38"/>
      <c r="AC361" s="38"/>
      <c r="AD361" s="38"/>
      <c r="AE361" s="38"/>
      <c r="AF361" s="38"/>
      <c r="AG361" s="38"/>
      <c r="AH361" s="38"/>
      <c r="AI361" s="38"/>
      <c r="AJ361" s="38"/>
      <c r="AK361" s="40"/>
      <c r="AL361" s="40"/>
      <c r="AM361" s="40"/>
      <c r="AN361" s="40"/>
      <c r="AO361" s="40"/>
      <c r="AP361" s="40"/>
      <c r="AQ361" s="40"/>
      <c r="AR361" s="38"/>
      <c r="AS361" s="38"/>
      <c r="AT361" s="38"/>
      <c r="AU361" s="38"/>
      <c r="AV361" s="38"/>
      <c r="AW361" s="38"/>
      <c r="AX361" s="38"/>
      <c r="AY361" s="38"/>
      <c r="AZ361" s="38"/>
      <c r="BA361" s="38"/>
      <c r="BB361" s="38"/>
      <c r="BC361" s="38"/>
      <c r="BD361" s="38"/>
      <c r="BE361" s="38"/>
      <c r="BF361" s="38"/>
      <c r="BG361" s="38"/>
      <c r="BH361" s="38"/>
      <c r="BI361" s="38"/>
      <c r="BJ361" s="38"/>
      <c r="BK361" s="38"/>
    </row>
    <row r="362" spans="1:63" ht="15.75" customHeight="1" x14ac:dyDescent="0.25">
      <c r="A362" s="38"/>
      <c r="B362" s="38"/>
      <c r="C362" s="38"/>
      <c r="D362" s="38"/>
      <c r="E362" s="38"/>
      <c r="F362" s="38"/>
      <c r="G362" s="38"/>
      <c r="H362" s="38"/>
      <c r="I362" s="38"/>
      <c r="J362" s="38"/>
      <c r="K362" s="38"/>
      <c r="L362" s="38"/>
      <c r="M362" s="38"/>
      <c r="N362" s="38"/>
      <c r="O362" s="38"/>
      <c r="P362" s="40"/>
      <c r="Q362" s="40"/>
      <c r="R362" s="38"/>
      <c r="S362" s="38"/>
      <c r="T362" s="38"/>
      <c r="U362" s="38"/>
      <c r="V362" s="40"/>
      <c r="W362" s="40"/>
      <c r="X362" s="38"/>
      <c r="Y362" s="41"/>
      <c r="Z362" s="38"/>
      <c r="AA362" s="38"/>
      <c r="AB362" s="38"/>
      <c r="AC362" s="38"/>
      <c r="AD362" s="38"/>
      <c r="AE362" s="38"/>
      <c r="AF362" s="38"/>
      <c r="AG362" s="38"/>
      <c r="AH362" s="38"/>
      <c r="AI362" s="38"/>
      <c r="AJ362" s="38"/>
      <c r="AK362" s="40"/>
      <c r="AL362" s="40"/>
      <c r="AM362" s="40"/>
      <c r="AN362" s="40"/>
      <c r="AO362" s="40"/>
      <c r="AP362" s="40"/>
      <c r="AQ362" s="40"/>
      <c r="AR362" s="38"/>
      <c r="AS362" s="38"/>
      <c r="AT362" s="38"/>
      <c r="AU362" s="38"/>
      <c r="AV362" s="38"/>
      <c r="AW362" s="38"/>
      <c r="AX362" s="38"/>
      <c r="AY362" s="38"/>
      <c r="AZ362" s="38"/>
      <c r="BA362" s="38"/>
      <c r="BB362" s="38"/>
      <c r="BC362" s="38"/>
      <c r="BD362" s="38"/>
      <c r="BE362" s="38"/>
      <c r="BF362" s="38"/>
      <c r="BG362" s="38"/>
      <c r="BH362" s="38"/>
      <c r="BI362" s="38"/>
      <c r="BJ362" s="38"/>
      <c r="BK362" s="38"/>
    </row>
    <row r="363" spans="1:63" ht="15.75" customHeight="1" x14ac:dyDescent="0.25">
      <c r="A363" s="38"/>
      <c r="B363" s="38"/>
      <c r="C363" s="38"/>
      <c r="D363" s="38"/>
      <c r="E363" s="38"/>
      <c r="F363" s="38"/>
      <c r="G363" s="38"/>
      <c r="H363" s="38"/>
      <c r="I363" s="38"/>
      <c r="J363" s="38"/>
      <c r="K363" s="38"/>
      <c r="L363" s="38"/>
      <c r="M363" s="38"/>
      <c r="N363" s="38"/>
      <c r="O363" s="38"/>
      <c r="P363" s="40"/>
      <c r="Q363" s="40"/>
      <c r="R363" s="38"/>
      <c r="S363" s="38"/>
      <c r="T363" s="38"/>
      <c r="U363" s="38"/>
      <c r="V363" s="40"/>
      <c r="W363" s="40"/>
      <c r="X363" s="38"/>
      <c r="Y363" s="41"/>
      <c r="Z363" s="38"/>
      <c r="AA363" s="38"/>
      <c r="AB363" s="38"/>
      <c r="AC363" s="38"/>
      <c r="AD363" s="38"/>
      <c r="AE363" s="38"/>
      <c r="AF363" s="38"/>
      <c r="AG363" s="38"/>
      <c r="AH363" s="38"/>
      <c r="AI363" s="38"/>
      <c r="AJ363" s="38"/>
      <c r="AK363" s="40"/>
      <c r="AL363" s="40"/>
      <c r="AM363" s="40"/>
      <c r="AN363" s="40"/>
      <c r="AO363" s="40"/>
      <c r="AP363" s="40"/>
      <c r="AQ363" s="40"/>
      <c r="AR363" s="38"/>
      <c r="AS363" s="38"/>
      <c r="AT363" s="38"/>
      <c r="AU363" s="38"/>
      <c r="AV363" s="38"/>
      <c r="AW363" s="38"/>
      <c r="AX363" s="38"/>
      <c r="AY363" s="38"/>
      <c r="AZ363" s="38"/>
      <c r="BA363" s="38"/>
      <c r="BB363" s="38"/>
      <c r="BC363" s="38"/>
      <c r="BD363" s="38"/>
      <c r="BE363" s="38"/>
      <c r="BF363" s="38"/>
      <c r="BG363" s="38"/>
      <c r="BH363" s="38"/>
      <c r="BI363" s="38"/>
      <c r="BJ363" s="38"/>
      <c r="BK363" s="38"/>
    </row>
    <row r="364" spans="1:63" ht="15.75" customHeight="1" x14ac:dyDescent="0.25">
      <c r="A364" s="38"/>
      <c r="B364" s="38"/>
      <c r="C364" s="38"/>
      <c r="D364" s="38"/>
      <c r="E364" s="38"/>
      <c r="F364" s="38"/>
      <c r="G364" s="38"/>
      <c r="H364" s="38"/>
      <c r="I364" s="38"/>
      <c r="J364" s="38"/>
      <c r="K364" s="38"/>
      <c r="L364" s="38"/>
      <c r="M364" s="38"/>
      <c r="N364" s="38"/>
      <c r="O364" s="38"/>
      <c r="P364" s="40"/>
      <c r="Q364" s="40"/>
      <c r="R364" s="38"/>
      <c r="S364" s="38"/>
      <c r="T364" s="38"/>
      <c r="U364" s="38"/>
      <c r="V364" s="40"/>
      <c r="W364" s="40"/>
      <c r="X364" s="38"/>
      <c r="Y364" s="41"/>
      <c r="Z364" s="38"/>
      <c r="AA364" s="38"/>
      <c r="AB364" s="38"/>
      <c r="AC364" s="38"/>
      <c r="AD364" s="38"/>
      <c r="AE364" s="38"/>
      <c r="AF364" s="38"/>
      <c r="AG364" s="38"/>
      <c r="AH364" s="38"/>
      <c r="AI364" s="38"/>
      <c r="AJ364" s="38"/>
      <c r="AK364" s="40"/>
      <c r="AL364" s="40"/>
      <c r="AM364" s="40"/>
      <c r="AN364" s="40"/>
      <c r="AO364" s="40"/>
      <c r="AP364" s="40"/>
      <c r="AQ364" s="40"/>
      <c r="AR364" s="38"/>
      <c r="AS364" s="38"/>
      <c r="AT364" s="38"/>
      <c r="AU364" s="38"/>
      <c r="AV364" s="38"/>
      <c r="AW364" s="38"/>
      <c r="AX364" s="38"/>
      <c r="AY364" s="38"/>
      <c r="AZ364" s="38"/>
      <c r="BA364" s="38"/>
      <c r="BB364" s="38"/>
      <c r="BC364" s="38"/>
      <c r="BD364" s="38"/>
      <c r="BE364" s="38"/>
      <c r="BF364" s="38"/>
      <c r="BG364" s="38"/>
      <c r="BH364" s="38"/>
      <c r="BI364" s="38"/>
      <c r="BJ364" s="38"/>
      <c r="BK364" s="38"/>
    </row>
    <row r="365" spans="1:63" ht="15.75" customHeight="1" x14ac:dyDescent="0.25">
      <c r="A365" s="38"/>
      <c r="B365" s="38"/>
      <c r="C365" s="38"/>
      <c r="D365" s="38"/>
      <c r="E365" s="38"/>
      <c r="F365" s="38"/>
      <c r="G365" s="38"/>
      <c r="H365" s="38"/>
      <c r="I365" s="38"/>
      <c r="J365" s="38"/>
      <c r="K365" s="38"/>
      <c r="L365" s="38"/>
      <c r="M365" s="38"/>
      <c r="N365" s="38"/>
      <c r="O365" s="38"/>
      <c r="P365" s="40"/>
      <c r="Q365" s="40"/>
      <c r="R365" s="38"/>
      <c r="S365" s="38"/>
      <c r="T365" s="38"/>
      <c r="U365" s="38"/>
      <c r="V365" s="40"/>
      <c r="W365" s="40"/>
      <c r="X365" s="38"/>
      <c r="Y365" s="41"/>
      <c r="Z365" s="38"/>
      <c r="AA365" s="38"/>
      <c r="AB365" s="38"/>
      <c r="AC365" s="38"/>
      <c r="AD365" s="38"/>
      <c r="AE365" s="38"/>
      <c r="AF365" s="38"/>
      <c r="AG365" s="38"/>
      <c r="AH365" s="38"/>
      <c r="AI365" s="38"/>
      <c r="AJ365" s="38"/>
      <c r="AK365" s="40"/>
      <c r="AL365" s="40"/>
      <c r="AM365" s="40"/>
      <c r="AN365" s="40"/>
      <c r="AO365" s="40"/>
      <c r="AP365" s="40"/>
      <c r="AQ365" s="40"/>
      <c r="AR365" s="38"/>
      <c r="AS365" s="38"/>
      <c r="AT365" s="38"/>
      <c r="AU365" s="38"/>
      <c r="AV365" s="38"/>
      <c r="AW365" s="38"/>
      <c r="AX365" s="38"/>
      <c r="AY365" s="38"/>
      <c r="AZ365" s="38"/>
      <c r="BA365" s="38"/>
      <c r="BB365" s="38"/>
      <c r="BC365" s="38"/>
      <c r="BD365" s="38"/>
      <c r="BE365" s="38"/>
      <c r="BF365" s="38"/>
      <c r="BG365" s="38"/>
      <c r="BH365" s="38"/>
      <c r="BI365" s="38"/>
      <c r="BJ365" s="38"/>
      <c r="BK365" s="38"/>
    </row>
    <row r="366" spans="1:63" ht="15.75" customHeight="1" x14ac:dyDescent="0.25">
      <c r="A366" s="38"/>
      <c r="B366" s="38"/>
      <c r="C366" s="38"/>
      <c r="D366" s="38"/>
      <c r="E366" s="38"/>
      <c r="F366" s="38"/>
      <c r="G366" s="38"/>
      <c r="H366" s="38"/>
      <c r="I366" s="38"/>
      <c r="J366" s="38"/>
      <c r="K366" s="38"/>
      <c r="L366" s="38"/>
      <c r="M366" s="38"/>
      <c r="N366" s="38"/>
      <c r="O366" s="38"/>
      <c r="P366" s="40"/>
      <c r="Q366" s="40"/>
      <c r="R366" s="38"/>
      <c r="S366" s="38"/>
      <c r="T366" s="38"/>
      <c r="U366" s="38"/>
      <c r="V366" s="40"/>
      <c r="W366" s="40"/>
      <c r="X366" s="38"/>
      <c r="Y366" s="41"/>
      <c r="Z366" s="38"/>
      <c r="AA366" s="38"/>
      <c r="AB366" s="38"/>
      <c r="AC366" s="38"/>
      <c r="AD366" s="38"/>
      <c r="AE366" s="38"/>
      <c r="AF366" s="38"/>
      <c r="AG366" s="38"/>
      <c r="AH366" s="38"/>
      <c r="AI366" s="38"/>
      <c r="AJ366" s="38"/>
      <c r="AK366" s="40"/>
      <c r="AL366" s="40"/>
      <c r="AM366" s="40"/>
      <c r="AN366" s="40"/>
      <c r="AO366" s="40"/>
      <c r="AP366" s="40"/>
      <c r="AQ366" s="40"/>
      <c r="AR366" s="38"/>
      <c r="AS366" s="38"/>
      <c r="AT366" s="38"/>
      <c r="AU366" s="38"/>
      <c r="AV366" s="38"/>
      <c r="AW366" s="38"/>
      <c r="AX366" s="38"/>
      <c r="AY366" s="38"/>
      <c r="AZ366" s="38"/>
      <c r="BA366" s="38"/>
      <c r="BB366" s="38"/>
      <c r="BC366" s="38"/>
      <c r="BD366" s="38"/>
      <c r="BE366" s="38"/>
      <c r="BF366" s="38"/>
      <c r="BG366" s="38"/>
      <c r="BH366" s="38"/>
      <c r="BI366" s="38"/>
      <c r="BJ366" s="38"/>
      <c r="BK366" s="38"/>
    </row>
    <row r="367" spans="1:63" ht="15.75" customHeight="1" x14ac:dyDescent="0.25">
      <c r="A367" s="38"/>
      <c r="B367" s="38"/>
      <c r="C367" s="38"/>
      <c r="D367" s="38"/>
      <c r="E367" s="38"/>
      <c r="F367" s="38"/>
      <c r="G367" s="38"/>
      <c r="H367" s="38"/>
      <c r="I367" s="38"/>
      <c r="J367" s="38"/>
      <c r="K367" s="38"/>
      <c r="L367" s="38"/>
      <c r="M367" s="38"/>
      <c r="N367" s="38"/>
      <c r="O367" s="38"/>
      <c r="P367" s="40"/>
      <c r="Q367" s="40"/>
      <c r="R367" s="38"/>
      <c r="S367" s="38"/>
      <c r="T367" s="38"/>
      <c r="U367" s="38"/>
      <c r="V367" s="40"/>
      <c r="W367" s="40"/>
      <c r="X367" s="38"/>
      <c r="Y367" s="41"/>
      <c r="Z367" s="38"/>
      <c r="AA367" s="38"/>
      <c r="AB367" s="38"/>
      <c r="AC367" s="38"/>
      <c r="AD367" s="38"/>
      <c r="AE367" s="38"/>
      <c r="AF367" s="38"/>
      <c r="AG367" s="38"/>
      <c r="AH367" s="38"/>
      <c r="AI367" s="38"/>
      <c r="AJ367" s="38"/>
      <c r="AK367" s="40"/>
      <c r="AL367" s="40"/>
      <c r="AM367" s="40"/>
      <c r="AN367" s="40"/>
      <c r="AO367" s="40"/>
      <c r="AP367" s="40"/>
      <c r="AQ367" s="40"/>
      <c r="AR367" s="38"/>
      <c r="AS367" s="38"/>
      <c r="AT367" s="38"/>
      <c r="AU367" s="38"/>
      <c r="AV367" s="38"/>
      <c r="AW367" s="38"/>
      <c r="AX367" s="38"/>
      <c r="AY367" s="38"/>
      <c r="AZ367" s="38"/>
      <c r="BA367" s="38"/>
      <c r="BB367" s="38"/>
      <c r="BC367" s="38"/>
      <c r="BD367" s="38"/>
      <c r="BE367" s="38"/>
      <c r="BF367" s="38"/>
      <c r="BG367" s="38"/>
      <c r="BH367" s="38"/>
      <c r="BI367" s="38"/>
      <c r="BJ367" s="38"/>
      <c r="BK367" s="38"/>
    </row>
    <row r="368" spans="1:63" ht="15.75" customHeight="1" x14ac:dyDescent="0.25">
      <c r="A368" s="38"/>
      <c r="B368" s="38"/>
      <c r="C368" s="38"/>
      <c r="D368" s="38"/>
      <c r="E368" s="38"/>
      <c r="F368" s="38"/>
      <c r="G368" s="38"/>
      <c r="H368" s="38"/>
      <c r="I368" s="38"/>
      <c r="J368" s="38"/>
      <c r="K368" s="38"/>
      <c r="L368" s="38"/>
      <c r="M368" s="38"/>
      <c r="N368" s="38"/>
      <c r="O368" s="38"/>
      <c r="P368" s="40"/>
      <c r="Q368" s="40"/>
      <c r="R368" s="38"/>
      <c r="S368" s="38"/>
      <c r="T368" s="38"/>
      <c r="U368" s="38"/>
      <c r="V368" s="40"/>
      <c r="W368" s="40"/>
      <c r="X368" s="38"/>
      <c r="Y368" s="41"/>
      <c r="Z368" s="38"/>
      <c r="AA368" s="38"/>
      <c r="AB368" s="38"/>
      <c r="AC368" s="38"/>
      <c r="AD368" s="38"/>
      <c r="AE368" s="38"/>
      <c r="AF368" s="38"/>
      <c r="AG368" s="38"/>
      <c r="AH368" s="38"/>
      <c r="AI368" s="38"/>
      <c r="AJ368" s="38"/>
      <c r="AK368" s="40"/>
      <c r="AL368" s="40"/>
      <c r="AM368" s="40"/>
      <c r="AN368" s="40"/>
      <c r="AO368" s="40"/>
      <c r="AP368" s="40"/>
      <c r="AQ368" s="40"/>
      <c r="AR368" s="38"/>
      <c r="AS368" s="38"/>
      <c r="AT368" s="38"/>
      <c r="AU368" s="38"/>
      <c r="AV368" s="38"/>
      <c r="AW368" s="38"/>
      <c r="AX368" s="38"/>
      <c r="AY368" s="38"/>
      <c r="AZ368" s="38"/>
      <c r="BA368" s="38"/>
      <c r="BB368" s="38"/>
      <c r="BC368" s="38"/>
      <c r="BD368" s="38"/>
      <c r="BE368" s="38"/>
      <c r="BF368" s="38"/>
      <c r="BG368" s="38"/>
      <c r="BH368" s="38"/>
      <c r="BI368" s="38"/>
      <c r="BJ368" s="38"/>
      <c r="BK368" s="38"/>
    </row>
    <row r="369" spans="1:63" ht="15.75" customHeight="1" x14ac:dyDescent="0.25">
      <c r="A369" s="38"/>
      <c r="B369" s="38"/>
      <c r="C369" s="38"/>
      <c r="D369" s="38"/>
      <c r="E369" s="38"/>
      <c r="F369" s="38"/>
      <c r="G369" s="38"/>
      <c r="H369" s="38"/>
      <c r="I369" s="38"/>
      <c r="J369" s="38"/>
      <c r="K369" s="38"/>
      <c r="L369" s="38"/>
      <c r="M369" s="38"/>
      <c r="N369" s="38"/>
      <c r="O369" s="38"/>
      <c r="P369" s="40"/>
      <c r="Q369" s="40"/>
      <c r="R369" s="38"/>
      <c r="S369" s="38"/>
      <c r="T369" s="38"/>
      <c r="U369" s="38"/>
      <c r="V369" s="40"/>
      <c r="W369" s="40"/>
      <c r="X369" s="38"/>
      <c r="Y369" s="41"/>
      <c r="Z369" s="38"/>
      <c r="AA369" s="38"/>
      <c r="AB369" s="38"/>
      <c r="AC369" s="38"/>
      <c r="AD369" s="38"/>
      <c r="AE369" s="38"/>
      <c r="AF369" s="38"/>
      <c r="AG369" s="38"/>
      <c r="AH369" s="38"/>
      <c r="AI369" s="38"/>
      <c r="AJ369" s="38"/>
      <c r="AK369" s="40"/>
      <c r="AL369" s="40"/>
      <c r="AM369" s="40"/>
      <c r="AN369" s="40"/>
      <c r="AO369" s="40"/>
      <c r="AP369" s="40"/>
      <c r="AQ369" s="40"/>
      <c r="AR369" s="38"/>
      <c r="AS369" s="38"/>
      <c r="AT369" s="38"/>
      <c r="AU369" s="38"/>
      <c r="AV369" s="38"/>
      <c r="AW369" s="38"/>
      <c r="AX369" s="38"/>
      <c r="AY369" s="38"/>
      <c r="AZ369" s="38"/>
      <c r="BA369" s="38"/>
      <c r="BB369" s="38"/>
      <c r="BC369" s="38"/>
      <c r="BD369" s="38"/>
      <c r="BE369" s="38"/>
      <c r="BF369" s="38"/>
      <c r="BG369" s="38"/>
      <c r="BH369" s="38"/>
      <c r="BI369" s="38"/>
      <c r="BJ369" s="38"/>
      <c r="BK369" s="38"/>
    </row>
    <row r="370" spans="1:63" ht="15.75" customHeight="1" x14ac:dyDescent="0.25">
      <c r="A370" s="38"/>
      <c r="B370" s="38"/>
      <c r="C370" s="38"/>
      <c r="D370" s="38"/>
      <c r="E370" s="38"/>
      <c r="F370" s="38"/>
      <c r="G370" s="38"/>
      <c r="H370" s="38"/>
      <c r="I370" s="38"/>
      <c r="J370" s="38"/>
      <c r="K370" s="38"/>
      <c r="L370" s="38"/>
      <c r="M370" s="38"/>
      <c r="N370" s="38"/>
      <c r="O370" s="38"/>
      <c r="P370" s="40"/>
      <c r="Q370" s="40"/>
      <c r="R370" s="38"/>
      <c r="S370" s="38"/>
      <c r="T370" s="38"/>
      <c r="U370" s="38"/>
      <c r="V370" s="40"/>
      <c r="W370" s="40"/>
      <c r="X370" s="38"/>
      <c r="Y370" s="41"/>
      <c r="Z370" s="38"/>
      <c r="AA370" s="38"/>
      <c r="AB370" s="38"/>
      <c r="AC370" s="38"/>
      <c r="AD370" s="38"/>
      <c r="AE370" s="38"/>
      <c r="AF370" s="38"/>
      <c r="AG370" s="38"/>
      <c r="AH370" s="38"/>
      <c r="AI370" s="38"/>
      <c r="AJ370" s="38"/>
      <c r="AK370" s="40"/>
      <c r="AL370" s="40"/>
      <c r="AM370" s="40"/>
      <c r="AN370" s="40"/>
      <c r="AO370" s="40"/>
      <c r="AP370" s="40"/>
      <c r="AQ370" s="40"/>
      <c r="AR370" s="38"/>
      <c r="AS370" s="38"/>
      <c r="AT370" s="38"/>
      <c r="AU370" s="38"/>
      <c r="AV370" s="38"/>
      <c r="AW370" s="38"/>
      <c r="AX370" s="38"/>
      <c r="AY370" s="38"/>
      <c r="AZ370" s="38"/>
      <c r="BA370" s="38"/>
      <c r="BB370" s="38"/>
      <c r="BC370" s="38"/>
      <c r="BD370" s="38"/>
      <c r="BE370" s="38"/>
      <c r="BF370" s="38"/>
      <c r="BG370" s="38"/>
      <c r="BH370" s="38"/>
      <c r="BI370" s="38"/>
      <c r="BJ370" s="38"/>
      <c r="BK370" s="38"/>
    </row>
    <row r="371" spans="1:63" ht="15.75" customHeight="1" x14ac:dyDescent="0.25">
      <c r="A371" s="38"/>
      <c r="B371" s="38"/>
      <c r="C371" s="38"/>
      <c r="D371" s="38"/>
      <c r="E371" s="38"/>
      <c r="F371" s="38"/>
      <c r="G371" s="38"/>
      <c r="H371" s="38"/>
      <c r="I371" s="38"/>
      <c r="J371" s="38"/>
      <c r="K371" s="38"/>
      <c r="L371" s="38"/>
      <c r="M371" s="38"/>
      <c r="N371" s="38"/>
      <c r="O371" s="38"/>
      <c r="P371" s="40"/>
      <c r="Q371" s="40"/>
      <c r="R371" s="38"/>
      <c r="S371" s="38"/>
      <c r="T371" s="38"/>
      <c r="U371" s="38"/>
      <c r="V371" s="40"/>
      <c r="W371" s="40"/>
      <c r="X371" s="38"/>
      <c r="Y371" s="41"/>
      <c r="Z371" s="38"/>
      <c r="AA371" s="38"/>
      <c r="AB371" s="38"/>
      <c r="AC371" s="38"/>
      <c r="AD371" s="38"/>
      <c r="AE371" s="38"/>
      <c r="AF371" s="38"/>
      <c r="AG371" s="38"/>
      <c r="AH371" s="38"/>
      <c r="AI371" s="38"/>
      <c r="AJ371" s="38"/>
      <c r="AK371" s="40"/>
      <c r="AL371" s="40"/>
      <c r="AM371" s="40"/>
      <c r="AN371" s="40"/>
      <c r="AO371" s="40"/>
      <c r="AP371" s="40"/>
      <c r="AQ371" s="40"/>
      <c r="AR371" s="38"/>
      <c r="AS371" s="38"/>
      <c r="AT371" s="38"/>
      <c r="AU371" s="38"/>
      <c r="AV371" s="38"/>
      <c r="AW371" s="38"/>
      <c r="AX371" s="38"/>
      <c r="AY371" s="38"/>
      <c r="AZ371" s="38"/>
      <c r="BA371" s="38"/>
      <c r="BB371" s="38"/>
      <c r="BC371" s="38"/>
      <c r="BD371" s="38"/>
      <c r="BE371" s="38"/>
      <c r="BF371" s="38"/>
      <c r="BG371" s="38"/>
      <c r="BH371" s="38"/>
      <c r="BI371" s="38"/>
      <c r="BJ371" s="38"/>
      <c r="BK371" s="38"/>
    </row>
    <row r="372" spans="1:63" ht="15.75" customHeight="1" x14ac:dyDescent="0.25">
      <c r="A372" s="38"/>
      <c r="B372" s="38"/>
      <c r="C372" s="38"/>
      <c r="D372" s="38"/>
      <c r="E372" s="38"/>
      <c r="F372" s="38"/>
      <c r="G372" s="38"/>
      <c r="H372" s="38"/>
      <c r="I372" s="38"/>
      <c r="J372" s="38"/>
      <c r="K372" s="38"/>
      <c r="L372" s="38"/>
      <c r="M372" s="38"/>
      <c r="N372" s="38"/>
      <c r="O372" s="38"/>
      <c r="P372" s="40"/>
      <c r="Q372" s="40"/>
      <c r="R372" s="38"/>
      <c r="S372" s="38"/>
      <c r="T372" s="38"/>
      <c r="U372" s="38"/>
      <c r="V372" s="40"/>
      <c r="W372" s="40"/>
      <c r="X372" s="38"/>
      <c r="Y372" s="41"/>
      <c r="Z372" s="38"/>
      <c r="AA372" s="38"/>
      <c r="AB372" s="38"/>
      <c r="AC372" s="38"/>
      <c r="AD372" s="38"/>
      <c r="AE372" s="38"/>
      <c r="AF372" s="38"/>
      <c r="AG372" s="38"/>
      <c r="AH372" s="38"/>
      <c r="AI372" s="38"/>
      <c r="AJ372" s="38"/>
      <c r="AK372" s="40"/>
      <c r="AL372" s="40"/>
      <c r="AM372" s="40"/>
      <c r="AN372" s="40"/>
      <c r="AO372" s="40"/>
      <c r="AP372" s="40"/>
      <c r="AQ372" s="40"/>
      <c r="AR372" s="38"/>
      <c r="AS372" s="38"/>
      <c r="AT372" s="38"/>
      <c r="AU372" s="38"/>
      <c r="AV372" s="38"/>
      <c r="AW372" s="38"/>
      <c r="AX372" s="38"/>
      <c r="AY372" s="38"/>
      <c r="AZ372" s="38"/>
      <c r="BA372" s="38"/>
      <c r="BB372" s="38"/>
      <c r="BC372" s="38"/>
      <c r="BD372" s="38"/>
      <c r="BE372" s="38"/>
      <c r="BF372" s="38"/>
      <c r="BG372" s="38"/>
      <c r="BH372" s="38"/>
      <c r="BI372" s="38"/>
      <c r="BJ372" s="38"/>
      <c r="BK372" s="38"/>
    </row>
    <row r="373" spans="1:63" ht="15.75" customHeight="1" x14ac:dyDescent="0.25">
      <c r="A373" s="38"/>
      <c r="B373" s="38"/>
      <c r="C373" s="38"/>
      <c r="D373" s="38"/>
      <c r="E373" s="38"/>
      <c r="F373" s="38"/>
      <c r="G373" s="38"/>
      <c r="H373" s="38"/>
      <c r="I373" s="38"/>
      <c r="J373" s="38"/>
      <c r="K373" s="38"/>
      <c r="L373" s="38"/>
      <c r="M373" s="38"/>
      <c r="N373" s="38"/>
      <c r="O373" s="38"/>
      <c r="P373" s="40"/>
      <c r="Q373" s="40"/>
      <c r="R373" s="38"/>
      <c r="S373" s="38"/>
      <c r="T373" s="38"/>
      <c r="U373" s="38"/>
      <c r="V373" s="40"/>
      <c r="W373" s="40"/>
      <c r="X373" s="38"/>
      <c r="Y373" s="41"/>
      <c r="Z373" s="38"/>
      <c r="AA373" s="38"/>
      <c r="AB373" s="38"/>
      <c r="AC373" s="38"/>
      <c r="AD373" s="38"/>
      <c r="AE373" s="38"/>
      <c r="AF373" s="38"/>
      <c r="AG373" s="38"/>
      <c r="AH373" s="38"/>
      <c r="AI373" s="38"/>
      <c r="AJ373" s="38"/>
      <c r="AK373" s="40"/>
      <c r="AL373" s="40"/>
      <c r="AM373" s="40"/>
      <c r="AN373" s="40"/>
      <c r="AO373" s="40"/>
      <c r="AP373" s="40"/>
      <c r="AQ373" s="40"/>
      <c r="AR373" s="38"/>
      <c r="AS373" s="38"/>
      <c r="AT373" s="38"/>
      <c r="AU373" s="38"/>
      <c r="AV373" s="38"/>
      <c r="AW373" s="38"/>
      <c r="AX373" s="38"/>
      <c r="AY373" s="38"/>
      <c r="AZ373" s="38"/>
      <c r="BA373" s="38"/>
      <c r="BB373" s="38"/>
      <c r="BC373" s="38"/>
      <c r="BD373" s="38"/>
      <c r="BE373" s="38"/>
      <c r="BF373" s="38"/>
      <c r="BG373" s="38"/>
      <c r="BH373" s="38"/>
      <c r="BI373" s="38"/>
      <c r="BJ373" s="38"/>
      <c r="BK373" s="38"/>
    </row>
    <row r="374" spans="1:63" ht="15.75" customHeight="1" x14ac:dyDescent="0.25">
      <c r="A374" s="38"/>
      <c r="B374" s="38"/>
      <c r="C374" s="38"/>
      <c r="D374" s="38"/>
      <c r="E374" s="38"/>
      <c r="F374" s="38"/>
      <c r="G374" s="38"/>
      <c r="H374" s="38"/>
      <c r="I374" s="38"/>
      <c r="J374" s="38"/>
      <c r="K374" s="38"/>
      <c r="L374" s="38"/>
      <c r="M374" s="38"/>
      <c r="N374" s="38"/>
      <c r="O374" s="38"/>
      <c r="P374" s="40"/>
      <c r="Q374" s="40"/>
      <c r="R374" s="38"/>
      <c r="S374" s="38"/>
      <c r="T374" s="38"/>
      <c r="U374" s="38"/>
      <c r="V374" s="40"/>
      <c r="W374" s="40"/>
      <c r="X374" s="38"/>
      <c r="Y374" s="41"/>
      <c r="Z374" s="38"/>
      <c r="AA374" s="38"/>
      <c r="AB374" s="38"/>
      <c r="AC374" s="38"/>
      <c r="AD374" s="38"/>
      <c r="AE374" s="38"/>
      <c r="AF374" s="38"/>
      <c r="AG374" s="38"/>
      <c r="AH374" s="38"/>
      <c r="AI374" s="38"/>
      <c r="AJ374" s="38"/>
      <c r="AK374" s="40"/>
      <c r="AL374" s="40"/>
      <c r="AM374" s="40"/>
      <c r="AN374" s="40"/>
      <c r="AO374" s="40"/>
      <c r="AP374" s="40"/>
      <c r="AQ374" s="40"/>
      <c r="AR374" s="38"/>
      <c r="AS374" s="38"/>
      <c r="AT374" s="38"/>
      <c r="AU374" s="38"/>
      <c r="AV374" s="38"/>
      <c r="AW374" s="38"/>
      <c r="AX374" s="38"/>
      <c r="AY374" s="38"/>
      <c r="AZ374" s="38"/>
      <c r="BA374" s="38"/>
      <c r="BB374" s="38"/>
      <c r="BC374" s="38"/>
      <c r="BD374" s="38"/>
      <c r="BE374" s="38"/>
      <c r="BF374" s="38"/>
      <c r="BG374" s="38"/>
      <c r="BH374" s="38"/>
      <c r="BI374" s="38"/>
      <c r="BJ374" s="38"/>
      <c r="BK374" s="38"/>
    </row>
    <row r="375" spans="1:63" ht="15.75" customHeight="1" x14ac:dyDescent="0.25">
      <c r="A375" s="38"/>
      <c r="B375" s="38"/>
      <c r="C375" s="38"/>
      <c r="D375" s="38"/>
      <c r="E375" s="38"/>
      <c r="F375" s="38"/>
      <c r="G375" s="38"/>
      <c r="H375" s="38"/>
      <c r="I375" s="38"/>
      <c r="J375" s="38"/>
      <c r="K375" s="38"/>
      <c r="L375" s="38"/>
      <c r="M375" s="38"/>
      <c r="N375" s="38"/>
      <c r="O375" s="38"/>
      <c r="P375" s="40"/>
      <c r="Q375" s="40"/>
      <c r="R375" s="38"/>
      <c r="S375" s="38"/>
      <c r="T375" s="38"/>
      <c r="U375" s="38"/>
      <c r="V375" s="40"/>
      <c r="W375" s="40"/>
      <c r="X375" s="38"/>
      <c r="Y375" s="41"/>
      <c r="Z375" s="38"/>
      <c r="AA375" s="38"/>
      <c r="AB375" s="38"/>
      <c r="AC375" s="38"/>
      <c r="AD375" s="38"/>
      <c r="AE375" s="38"/>
      <c r="AF375" s="38"/>
      <c r="AG375" s="38"/>
      <c r="AH375" s="38"/>
      <c r="AI375" s="38"/>
      <c r="AJ375" s="38"/>
      <c r="AK375" s="40"/>
      <c r="AL375" s="40"/>
      <c r="AM375" s="40"/>
      <c r="AN375" s="40"/>
      <c r="AO375" s="40"/>
      <c r="AP375" s="40"/>
      <c r="AQ375" s="40"/>
      <c r="AR375" s="38"/>
      <c r="AS375" s="38"/>
      <c r="AT375" s="38"/>
      <c r="AU375" s="38"/>
      <c r="AV375" s="38"/>
      <c r="AW375" s="38"/>
      <c r="AX375" s="38"/>
      <c r="AY375" s="38"/>
      <c r="AZ375" s="38"/>
      <c r="BA375" s="38"/>
      <c r="BB375" s="38"/>
      <c r="BC375" s="38"/>
      <c r="BD375" s="38"/>
      <c r="BE375" s="38"/>
      <c r="BF375" s="38"/>
      <c r="BG375" s="38"/>
      <c r="BH375" s="38"/>
      <c r="BI375" s="38"/>
      <c r="BJ375" s="38"/>
      <c r="BK375" s="38"/>
    </row>
    <row r="376" spans="1:63" ht="15.75" customHeight="1" x14ac:dyDescent="0.25">
      <c r="A376" s="38"/>
      <c r="B376" s="38"/>
      <c r="C376" s="38"/>
      <c r="D376" s="38"/>
      <c r="E376" s="38"/>
      <c r="F376" s="38"/>
      <c r="G376" s="38"/>
      <c r="H376" s="38"/>
      <c r="I376" s="38"/>
      <c r="J376" s="38"/>
      <c r="K376" s="38"/>
      <c r="L376" s="38"/>
      <c r="M376" s="38"/>
      <c r="N376" s="38"/>
      <c r="O376" s="38"/>
      <c r="P376" s="40"/>
      <c r="Q376" s="40"/>
      <c r="R376" s="38"/>
      <c r="S376" s="38"/>
      <c r="T376" s="38"/>
      <c r="U376" s="38"/>
      <c r="V376" s="40"/>
      <c r="W376" s="40"/>
      <c r="X376" s="38"/>
      <c r="Y376" s="41"/>
      <c r="Z376" s="38"/>
      <c r="AA376" s="38"/>
      <c r="AB376" s="38"/>
      <c r="AC376" s="38"/>
      <c r="AD376" s="38"/>
      <c r="AE376" s="38"/>
      <c r="AF376" s="38"/>
      <c r="AG376" s="38"/>
      <c r="AH376" s="38"/>
      <c r="AI376" s="38"/>
      <c r="AJ376" s="38"/>
      <c r="AK376" s="40"/>
      <c r="AL376" s="40"/>
      <c r="AM376" s="40"/>
      <c r="AN376" s="40"/>
      <c r="AO376" s="40"/>
      <c r="AP376" s="40"/>
      <c r="AQ376" s="40"/>
      <c r="AR376" s="38"/>
      <c r="AS376" s="38"/>
      <c r="AT376" s="38"/>
      <c r="AU376" s="38"/>
      <c r="AV376" s="38"/>
      <c r="AW376" s="38"/>
      <c r="AX376" s="38"/>
      <c r="AY376" s="38"/>
      <c r="AZ376" s="38"/>
      <c r="BA376" s="38"/>
      <c r="BB376" s="38"/>
      <c r="BC376" s="38"/>
      <c r="BD376" s="38"/>
      <c r="BE376" s="38"/>
      <c r="BF376" s="38"/>
      <c r="BG376" s="38"/>
      <c r="BH376" s="38"/>
      <c r="BI376" s="38"/>
      <c r="BJ376" s="38"/>
      <c r="BK376" s="38"/>
    </row>
    <row r="377" spans="1:63" ht="15.75" customHeight="1" x14ac:dyDescent="0.25">
      <c r="A377" s="38"/>
      <c r="B377" s="38"/>
      <c r="C377" s="38"/>
      <c r="D377" s="38"/>
      <c r="E377" s="38"/>
      <c r="F377" s="38"/>
      <c r="G377" s="38"/>
      <c r="H377" s="38"/>
      <c r="I377" s="38"/>
      <c r="J377" s="38"/>
      <c r="K377" s="38"/>
      <c r="L377" s="38"/>
      <c r="M377" s="38"/>
      <c r="N377" s="38"/>
      <c r="O377" s="38"/>
      <c r="P377" s="40"/>
      <c r="Q377" s="40"/>
      <c r="R377" s="38"/>
      <c r="S377" s="38"/>
      <c r="T377" s="38"/>
      <c r="U377" s="38"/>
      <c r="V377" s="40"/>
      <c r="W377" s="40"/>
      <c r="X377" s="38"/>
      <c r="Y377" s="41"/>
      <c r="Z377" s="38"/>
      <c r="AA377" s="38"/>
      <c r="AB377" s="38"/>
      <c r="AC377" s="38"/>
      <c r="AD377" s="38"/>
      <c r="AE377" s="38"/>
      <c r="AF377" s="38"/>
      <c r="AG377" s="38"/>
      <c r="AH377" s="38"/>
      <c r="AI377" s="38"/>
      <c r="AJ377" s="38"/>
      <c r="AK377" s="40"/>
      <c r="AL377" s="40"/>
      <c r="AM377" s="40"/>
      <c r="AN377" s="40"/>
      <c r="AO377" s="40"/>
      <c r="AP377" s="40"/>
      <c r="AQ377" s="40"/>
      <c r="AR377" s="38"/>
      <c r="AS377" s="38"/>
      <c r="AT377" s="38"/>
      <c r="AU377" s="38"/>
      <c r="AV377" s="38"/>
      <c r="AW377" s="38"/>
      <c r="AX377" s="38"/>
      <c r="AY377" s="38"/>
      <c r="AZ377" s="38"/>
      <c r="BA377" s="38"/>
      <c r="BB377" s="38"/>
      <c r="BC377" s="38"/>
      <c r="BD377" s="38"/>
      <c r="BE377" s="38"/>
      <c r="BF377" s="38"/>
      <c r="BG377" s="38"/>
      <c r="BH377" s="38"/>
      <c r="BI377" s="38"/>
      <c r="BJ377" s="38"/>
      <c r="BK377" s="38"/>
    </row>
    <row r="378" spans="1:63" ht="15.75" customHeight="1" x14ac:dyDescent="0.25">
      <c r="A378" s="38"/>
      <c r="B378" s="38"/>
      <c r="C378" s="38"/>
      <c r="D378" s="38"/>
      <c r="E378" s="38"/>
      <c r="F378" s="38"/>
      <c r="G378" s="38"/>
      <c r="H378" s="38"/>
      <c r="I378" s="38"/>
      <c r="J378" s="38"/>
      <c r="K378" s="38"/>
      <c r="L378" s="38"/>
      <c r="M378" s="38"/>
      <c r="N378" s="38"/>
      <c r="O378" s="38"/>
      <c r="P378" s="40"/>
      <c r="Q378" s="40"/>
      <c r="R378" s="38"/>
      <c r="S378" s="38"/>
      <c r="T378" s="38"/>
      <c r="U378" s="38"/>
      <c r="V378" s="40"/>
      <c r="W378" s="40"/>
      <c r="X378" s="38"/>
      <c r="Y378" s="41"/>
      <c r="Z378" s="38"/>
      <c r="AA378" s="38"/>
      <c r="AB378" s="38"/>
      <c r="AC378" s="38"/>
      <c r="AD378" s="38"/>
      <c r="AE378" s="38"/>
      <c r="AF378" s="38"/>
      <c r="AG378" s="38"/>
      <c r="AH378" s="38"/>
      <c r="AI378" s="38"/>
      <c r="AJ378" s="38"/>
      <c r="AK378" s="40"/>
      <c r="AL378" s="40"/>
      <c r="AM378" s="40"/>
      <c r="AN378" s="40"/>
      <c r="AO378" s="40"/>
      <c r="AP378" s="40"/>
      <c r="AQ378" s="40"/>
      <c r="AR378" s="38"/>
      <c r="AS378" s="38"/>
      <c r="AT378" s="38"/>
      <c r="AU378" s="38"/>
      <c r="AV378" s="38"/>
      <c r="AW378" s="38"/>
      <c r="AX378" s="38"/>
      <c r="AY378" s="38"/>
      <c r="AZ378" s="38"/>
      <c r="BA378" s="38"/>
      <c r="BB378" s="38"/>
      <c r="BC378" s="38"/>
      <c r="BD378" s="38"/>
      <c r="BE378" s="38"/>
      <c r="BF378" s="38"/>
      <c r="BG378" s="38"/>
      <c r="BH378" s="38"/>
      <c r="BI378" s="38"/>
      <c r="BJ378" s="38"/>
      <c r="BK378" s="38"/>
    </row>
    <row r="379" spans="1:63" ht="15.75" customHeight="1" x14ac:dyDescent="0.25">
      <c r="A379" s="38"/>
      <c r="B379" s="38"/>
      <c r="C379" s="38"/>
      <c r="D379" s="38"/>
      <c r="E379" s="38"/>
      <c r="F379" s="38"/>
      <c r="G379" s="38"/>
      <c r="H379" s="38"/>
      <c r="I379" s="38"/>
      <c r="J379" s="38"/>
      <c r="K379" s="38"/>
      <c r="L379" s="38"/>
      <c r="M379" s="38"/>
      <c r="N379" s="38"/>
      <c r="O379" s="38"/>
      <c r="P379" s="40"/>
      <c r="Q379" s="40"/>
      <c r="R379" s="38"/>
      <c r="S379" s="38"/>
      <c r="T379" s="38"/>
      <c r="U379" s="38"/>
      <c r="V379" s="40"/>
      <c r="W379" s="40"/>
      <c r="X379" s="38"/>
      <c r="Y379" s="41"/>
      <c r="Z379" s="38"/>
      <c r="AA379" s="38"/>
      <c r="AB379" s="38"/>
      <c r="AC379" s="38"/>
      <c r="AD379" s="38"/>
      <c r="AE379" s="38"/>
      <c r="AF379" s="38"/>
      <c r="AG379" s="38"/>
      <c r="AH379" s="38"/>
      <c r="AI379" s="38"/>
      <c r="AJ379" s="38"/>
      <c r="AK379" s="40"/>
      <c r="AL379" s="40"/>
      <c r="AM379" s="40"/>
      <c r="AN379" s="40"/>
      <c r="AO379" s="40"/>
      <c r="AP379" s="40"/>
      <c r="AQ379" s="40"/>
      <c r="AR379" s="38"/>
      <c r="AS379" s="38"/>
      <c r="AT379" s="38"/>
      <c r="AU379" s="38"/>
      <c r="AV379" s="38"/>
      <c r="AW379" s="38"/>
      <c r="AX379" s="38"/>
      <c r="AY379" s="38"/>
      <c r="AZ379" s="38"/>
      <c r="BA379" s="38"/>
      <c r="BB379" s="38"/>
      <c r="BC379" s="38"/>
      <c r="BD379" s="38"/>
      <c r="BE379" s="38"/>
      <c r="BF379" s="38"/>
      <c r="BG379" s="38"/>
      <c r="BH379" s="38"/>
      <c r="BI379" s="38"/>
      <c r="BJ379" s="38"/>
      <c r="BK379" s="38"/>
    </row>
    <row r="380" spans="1:63" ht="15.75" customHeight="1" x14ac:dyDescent="0.25">
      <c r="A380" s="38"/>
      <c r="B380" s="38"/>
      <c r="C380" s="38"/>
      <c r="D380" s="38"/>
      <c r="E380" s="38"/>
      <c r="F380" s="38"/>
      <c r="G380" s="38"/>
      <c r="H380" s="38"/>
      <c r="I380" s="38"/>
      <c r="J380" s="38"/>
      <c r="K380" s="38"/>
      <c r="L380" s="38"/>
      <c r="M380" s="38"/>
      <c r="N380" s="38"/>
      <c r="O380" s="38"/>
      <c r="P380" s="40"/>
      <c r="Q380" s="40"/>
      <c r="R380" s="38"/>
      <c r="S380" s="38"/>
      <c r="T380" s="38"/>
      <c r="U380" s="38"/>
      <c r="V380" s="40"/>
      <c r="W380" s="40"/>
      <c r="X380" s="38"/>
      <c r="Y380" s="41"/>
      <c r="Z380" s="38"/>
      <c r="AA380" s="38"/>
      <c r="AB380" s="38"/>
      <c r="AC380" s="38"/>
      <c r="AD380" s="38"/>
      <c r="AE380" s="38"/>
      <c r="AF380" s="38"/>
      <c r="AG380" s="38"/>
      <c r="AH380" s="38"/>
      <c r="AI380" s="38"/>
      <c r="AJ380" s="38"/>
      <c r="AK380" s="40"/>
      <c r="AL380" s="40"/>
      <c r="AM380" s="40"/>
      <c r="AN380" s="40"/>
      <c r="AO380" s="40"/>
      <c r="AP380" s="40"/>
      <c r="AQ380" s="40"/>
      <c r="AR380" s="38"/>
      <c r="AS380" s="38"/>
      <c r="AT380" s="38"/>
      <c r="AU380" s="38"/>
      <c r="AV380" s="38"/>
      <c r="AW380" s="38"/>
      <c r="AX380" s="38"/>
      <c r="AY380" s="38"/>
      <c r="AZ380" s="38"/>
      <c r="BA380" s="38"/>
      <c r="BB380" s="38"/>
      <c r="BC380" s="38"/>
      <c r="BD380" s="38"/>
      <c r="BE380" s="38"/>
      <c r="BF380" s="38"/>
      <c r="BG380" s="38"/>
      <c r="BH380" s="38"/>
      <c r="BI380" s="38"/>
      <c r="BJ380" s="38"/>
      <c r="BK380" s="38"/>
    </row>
    <row r="381" spans="1:63" ht="15.75" customHeight="1" x14ac:dyDescent="0.25">
      <c r="A381" s="38"/>
      <c r="B381" s="38"/>
      <c r="C381" s="38"/>
      <c r="D381" s="38"/>
      <c r="E381" s="38"/>
      <c r="F381" s="38"/>
      <c r="G381" s="38"/>
      <c r="H381" s="38"/>
      <c r="I381" s="38"/>
      <c r="J381" s="38"/>
      <c r="K381" s="38"/>
      <c r="L381" s="38"/>
      <c r="M381" s="38"/>
      <c r="N381" s="38"/>
      <c r="O381" s="38"/>
      <c r="P381" s="40"/>
      <c r="Q381" s="40"/>
      <c r="R381" s="38"/>
      <c r="S381" s="38"/>
      <c r="T381" s="38"/>
      <c r="U381" s="38"/>
      <c r="V381" s="40"/>
      <c r="W381" s="40"/>
      <c r="X381" s="38"/>
      <c r="Y381" s="41"/>
      <c r="Z381" s="38"/>
      <c r="AA381" s="38"/>
      <c r="AB381" s="38"/>
      <c r="AC381" s="38"/>
      <c r="AD381" s="38"/>
      <c r="AE381" s="38"/>
      <c r="AF381" s="38"/>
      <c r="AG381" s="38"/>
      <c r="AH381" s="38"/>
      <c r="AI381" s="38"/>
      <c r="AJ381" s="38"/>
      <c r="AK381" s="40"/>
      <c r="AL381" s="40"/>
      <c r="AM381" s="40"/>
      <c r="AN381" s="40"/>
      <c r="AO381" s="40"/>
      <c r="AP381" s="40"/>
      <c r="AQ381" s="40"/>
      <c r="AR381" s="38"/>
      <c r="AS381" s="38"/>
      <c r="AT381" s="38"/>
      <c r="AU381" s="38"/>
      <c r="AV381" s="38"/>
      <c r="AW381" s="38"/>
      <c r="AX381" s="38"/>
      <c r="AY381" s="38"/>
      <c r="AZ381" s="38"/>
      <c r="BA381" s="38"/>
      <c r="BB381" s="38"/>
      <c r="BC381" s="38"/>
      <c r="BD381" s="38"/>
      <c r="BE381" s="38"/>
      <c r="BF381" s="38"/>
      <c r="BG381" s="38"/>
      <c r="BH381" s="38"/>
      <c r="BI381" s="38"/>
      <c r="BJ381" s="38"/>
      <c r="BK381" s="38"/>
    </row>
    <row r="382" spans="1:63" ht="15.75" customHeight="1" x14ac:dyDescent="0.25">
      <c r="A382" s="38"/>
      <c r="B382" s="38"/>
      <c r="C382" s="38"/>
      <c r="D382" s="38"/>
      <c r="E382" s="38"/>
      <c r="F382" s="38"/>
      <c r="G382" s="38"/>
      <c r="H382" s="38"/>
      <c r="I382" s="38"/>
      <c r="J382" s="38"/>
      <c r="K382" s="38"/>
      <c r="L382" s="38"/>
      <c r="M382" s="38"/>
      <c r="N382" s="38"/>
      <c r="O382" s="38"/>
      <c r="P382" s="40"/>
      <c r="Q382" s="40"/>
      <c r="R382" s="38"/>
      <c r="S382" s="38"/>
      <c r="T382" s="38"/>
      <c r="U382" s="38"/>
      <c r="V382" s="40"/>
      <c r="W382" s="40"/>
      <c r="X382" s="38"/>
      <c r="Y382" s="41"/>
      <c r="Z382" s="38"/>
      <c r="AA382" s="38"/>
      <c r="AB382" s="38"/>
      <c r="AC382" s="38"/>
      <c r="AD382" s="38"/>
      <c r="AE382" s="38"/>
      <c r="AF382" s="38"/>
      <c r="AG382" s="38"/>
      <c r="AH382" s="38"/>
      <c r="AI382" s="38"/>
      <c r="AJ382" s="38"/>
      <c r="AK382" s="40"/>
      <c r="AL382" s="40"/>
      <c r="AM382" s="40"/>
      <c r="AN382" s="40"/>
      <c r="AO382" s="40"/>
      <c r="AP382" s="40"/>
      <c r="AQ382" s="40"/>
      <c r="AR382" s="38"/>
      <c r="AS382" s="38"/>
      <c r="AT382" s="38"/>
      <c r="AU382" s="38"/>
      <c r="AV382" s="38"/>
      <c r="AW382" s="38"/>
      <c r="AX382" s="38"/>
      <c r="AY382" s="38"/>
      <c r="AZ382" s="38"/>
      <c r="BA382" s="38"/>
      <c r="BB382" s="38"/>
      <c r="BC382" s="38"/>
      <c r="BD382" s="38"/>
      <c r="BE382" s="38"/>
      <c r="BF382" s="38"/>
      <c r="BG382" s="38"/>
      <c r="BH382" s="38"/>
      <c r="BI382" s="38"/>
      <c r="BJ382" s="38"/>
      <c r="BK382" s="38"/>
    </row>
    <row r="383" spans="1:63" ht="15.75" customHeight="1" x14ac:dyDescent="0.25">
      <c r="A383" s="38"/>
      <c r="B383" s="38"/>
      <c r="C383" s="38"/>
      <c r="D383" s="38"/>
      <c r="E383" s="38"/>
      <c r="F383" s="38"/>
      <c r="G383" s="38"/>
      <c r="H383" s="38"/>
      <c r="I383" s="38"/>
      <c r="J383" s="38"/>
      <c r="K383" s="38"/>
      <c r="L383" s="38"/>
      <c r="M383" s="38"/>
      <c r="N383" s="38"/>
      <c r="O383" s="38"/>
      <c r="P383" s="40"/>
      <c r="Q383" s="40"/>
      <c r="R383" s="38"/>
      <c r="S383" s="38"/>
      <c r="T383" s="38"/>
      <c r="U383" s="38"/>
      <c r="V383" s="40"/>
      <c r="W383" s="40"/>
      <c r="X383" s="38"/>
      <c r="Y383" s="41"/>
      <c r="Z383" s="38"/>
      <c r="AA383" s="38"/>
      <c r="AB383" s="38"/>
      <c r="AC383" s="38"/>
      <c r="AD383" s="38"/>
      <c r="AE383" s="38"/>
      <c r="AF383" s="38"/>
      <c r="AG383" s="38"/>
      <c r="AH383" s="38"/>
      <c r="AI383" s="38"/>
      <c r="AJ383" s="38"/>
      <c r="AK383" s="40"/>
      <c r="AL383" s="40"/>
      <c r="AM383" s="40"/>
      <c r="AN383" s="40"/>
      <c r="AO383" s="40"/>
      <c r="AP383" s="40"/>
      <c r="AQ383" s="40"/>
      <c r="AR383" s="38"/>
      <c r="AS383" s="38"/>
      <c r="AT383" s="38"/>
      <c r="AU383" s="38"/>
      <c r="AV383" s="38"/>
      <c r="AW383" s="38"/>
      <c r="AX383" s="38"/>
      <c r="AY383" s="38"/>
      <c r="AZ383" s="38"/>
      <c r="BA383" s="38"/>
      <c r="BB383" s="38"/>
      <c r="BC383" s="38"/>
      <c r="BD383" s="38"/>
      <c r="BE383" s="38"/>
      <c r="BF383" s="38"/>
      <c r="BG383" s="38"/>
      <c r="BH383" s="38"/>
      <c r="BI383" s="38"/>
      <c r="BJ383" s="38"/>
      <c r="BK383" s="38"/>
    </row>
    <row r="384" spans="1:63" ht="15.75" customHeight="1" x14ac:dyDescent="0.25">
      <c r="A384" s="38"/>
      <c r="B384" s="38"/>
      <c r="C384" s="38"/>
      <c r="D384" s="38"/>
      <c r="E384" s="38"/>
      <c r="F384" s="38"/>
      <c r="G384" s="38"/>
      <c r="H384" s="38"/>
      <c r="I384" s="38"/>
      <c r="J384" s="38"/>
      <c r="K384" s="38"/>
      <c r="L384" s="38"/>
      <c r="M384" s="38"/>
      <c r="N384" s="38"/>
      <c r="O384" s="38"/>
      <c r="P384" s="40"/>
      <c r="Q384" s="40"/>
      <c r="R384" s="38"/>
      <c r="S384" s="38"/>
      <c r="T384" s="38"/>
      <c r="U384" s="38"/>
      <c r="V384" s="40"/>
      <c r="W384" s="40"/>
      <c r="X384" s="38"/>
      <c r="Y384" s="41"/>
      <c r="Z384" s="38"/>
      <c r="AA384" s="38"/>
      <c r="AB384" s="38"/>
      <c r="AC384" s="38"/>
      <c r="AD384" s="38"/>
      <c r="AE384" s="38"/>
      <c r="AF384" s="38"/>
      <c r="AG384" s="38"/>
      <c r="AH384" s="38"/>
      <c r="AI384" s="38"/>
      <c r="AJ384" s="38"/>
      <c r="AK384" s="40"/>
      <c r="AL384" s="40"/>
      <c r="AM384" s="40"/>
      <c r="AN384" s="40"/>
      <c r="AO384" s="40"/>
      <c r="AP384" s="40"/>
      <c r="AQ384" s="40"/>
      <c r="AR384" s="38"/>
      <c r="AS384" s="38"/>
      <c r="AT384" s="38"/>
      <c r="AU384" s="38"/>
      <c r="AV384" s="38"/>
      <c r="AW384" s="38"/>
      <c r="AX384" s="38"/>
      <c r="AY384" s="38"/>
      <c r="AZ384" s="38"/>
      <c r="BA384" s="38"/>
      <c r="BB384" s="38"/>
      <c r="BC384" s="38"/>
      <c r="BD384" s="38"/>
      <c r="BE384" s="38"/>
      <c r="BF384" s="38"/>
      <c r="BG384" s="38"/>
      <c r="BH384" s="38"/>
      <c r="BI384" s="38"/>
      <c r="BJ384" s="38"/>
      <c r="BK384" s="38"/>
    </row>
    <row r="385" spans="1:63" ht="15.75" customHeight="1" x14ac:dyDescent="0.25">
      <c r="A385" s="38"/>
      <c r="B385" s="38"/>
      <c r="C385" s="38"/>
      <c r="D385" s="38"/>
      <c r="E385" s="38"/>
      <c r="F385" s="38"/>
      <c r="G385" s="38"/>
      <c r="H385" s="38"/>
      <c r="I385" s="38"/>
      <c r="J385" s="38"/>
      <c r="K385" s="38"/>
      <c r="L385" s="38"/>
      <c r="M385" s="38"/>
      <c r="N385" s="38"/>
      <c r="O385" s="38"/>
      <c r="P385" s="40"/>
      <c r="Q385" s="40"/>
      <c r="R385" s="38"/>
      <c r="S385" s="38"/>
      <c r="T385" s="38"/>
      <c r="U385" s="38"/>
      <c r="V385" s="40"/>
      <c r="W385" s="40"/>
      <c r="X385" s="38"/>
      <c r="Y385" s="41"/>
      <c r="Z385" s="38"/>
      <c r="AA385" s="38"/>
      <c r="AB385" s="38"/>
      <c r="AC385" s="38"/>
      <c r="AD385" s="38"/>
      <c r="AE385" s="38"/>
      <c r="AF385" s="38"/>
      <c r="AG385" s="38"/>
      <c r="AH385" s="38"/>
      <c r="AI385" s="38"/>
      <c r="AJ385" s="38"/>
      <c r="AK385" s="40"/>
      <c r="AL385" s="40"/>
      <c r="AM385" s="40"/>
      <c r="AN385" s="40"/>
      <c r="AO385" s="40"/>
      <c r="AP385" s="40"/>
      <c r="AQ385" s="40"/>
      <c r="AR385" s="38"/>
      <c r="AS385" s="38"/>
      <c r="AT385" s="38"/>
      <c r="AU385" s="38"/>
      <c r="AV385" s="38"/>
      <c r="AW385" s="38"/>
      <c r="AX385" s="38"/>
      <c r="AY385" s="38"/>
      <c r="AZ385" s="38"/>
      <c r="BA385" s="38"/>
      <c r="BB385" s="38"/>
      <c r="BC385" s="38"/>
      <c r="BD385" s="38"/>
      <c r="BE385" s="38"/>
      <c r="BF385" s="38"/>
      <c r="BG385" s="38"/>
      <c r="BH385" s="38"/>
      <c r="BI385" s="38"/>
      <c r="BJ385" s="38"/>
      <c r="BK385" s="38"/>
    </row>
    <row r="386" spans="1:63" ht="15.75" customHeight="1" x14ac:dyDescent="0.25">
      <c r="A386" s="38"/>
      <c r="B386" s="38"/>
      <c r="C386" s="38"/>
      <c r="D386" s="38"/>
      <c r="E386" s="38"/>
      <c r="F386" s="38"/>
      <c r="G386" s="38"/>
      <c r="H386" s="38"/>
      <c r="I386" s="38"/>
      <c r="J386" s="38"/>
      <c r="K386" s="38"/>
      <c r="L386" s="38"/>
      <c r="M386" s="38"/>
      <c r="N386" s="38"/>
      <c r="O386" s="38"/>
      <c r="P386" s="40"/>
      <c r="Q386" s="40"/>
      <c r="R386" s="38"/>
      <c r="S386" s="38"/>
      <c r="T386" s="38"/>
      <c r="U386" s="38"/>
      <c r="V386" s="40"/>
      <c r="W386" s="40"/>
      <c r="X386" s="38"/>
      <c r="Y386" s="41"/>
      <c r="Z386" s="38"/>
      <c r="AA386" s="38"/>
      <c r="AB386" s="38"/>
      <c r="AC386" s="38"/>
      <c r="AD386" s="38"/>
      <c r="AE386" s="38"/>
      <c r="AF386" s="38"/>
      <c r="AG386" s="38"/>
      <c r="AH386" s="38"/>
      <c r="AI386" s="38"/>
      <c r="AJ386" s="38"/>
      <c r="AK386" s="40"/>
      <c r="AL386" s="40"/>
      <c r="AM386" s="40"/>
      <c r="AN386" s="40"/>
      <c r="AO386" s="40"/>
      <c r="AP386" s="40"/>
      <c r="AQ386" s="40"/>
      <c r="AR386" s="38"/>
      <c r="AS386" s="38"/>
      <c r="AT386" s="38"/>
      <c r="AU386" s="38"/>
      <c r="AV386" s="38"/>
      <c r="AW386" s="38"/>
      <c r="AX386" s="38"/>
      <c r="AY386" s="38"/>
      <c r="AZ386" s="38"/>
      <c r="BA386" s="38"/>
      <c r="BB386" s="38"/>
      <c r="BC386" s="38"/>
      <c r="BD386" s="38"/>
      <c r="BE386" s="38"/>
      <c r="BF386" s="38"/>
      <c r="BG386" s="38"/>
      <c r="BH386" s="38"/>
      <c r="BI386" s="38"/>
      <c r="BJ386" s="38"/>
      <c r="BK386" s="38"/>
    </row>
    <row r="387" spans="1:63" ht="15.75" customHeight="1" x14ac:dyDescent="0.25">
      <c r="A387" s="38"/>
      <c r="B387" s="38"/>
      <c r="C387" s="38"/>
      <c r="D387" s="38"/>
      <c r="E387" s="38"/>
      <c r="F387" s="38"/>
      <c r="G387" s="38"/>
      <c r="H387" s="38"/>
      <c r="I387" s="38"/>
      <c r="J387" s="38"/>
      <c r="K387" s="38"/>
      <c r="L387" s="38"/>
      <c r="M387" s="38"/>
      <c r="N387" s="38"/>
      <c r="O387" s="38"/>
      <c r="P387" s="40"/>
      <c r="Q387" s="40"/>
      <c r="R387" s="38"/>
      <c r="S387" s="38"/>
      <c r="T387" s="38"/>
      <c r="U387" s="38"/>
      <c r="V387" s="40"/>
      <c r="W387" s="40"/>
      <c r="X387" s="38"/>
      <c r="Y387" s="41"/>
      <c r="Z387" s="38"/>
      <c r="AA387" s="38"/>
      <c r="AB387" s="38"/>
      <c r="AC387" s="38"/>
      <c r="AD387" s="38"/>
      <c r="AE387" s="38"/>
      <c r="AF387" s="38"/>
      <c r="AG387" s="38"/>
      <c r="AH387" s="38"/>
      <c r="AI387" s="38"/>
      <c r="AJ387" s="38"/>
      <c r="AK387" s="40"/>
      <c r="AL387" s="40"/>
      <c r="AM387" s="40"/>
      <c r="AN387" s="40"/>
      <c r="AO387" s="40"/>
      <c r="AP387" s="40"/>
      <c r="AQ387" s="40"/>
      <c r="AR387" s="38"/>
      <c r="AS387" s="38"/>
      <c r="AT387" s="38"/>
      <c r="AU387" s="38"/>
      <c r="AV387" s="38"/>
      <c r="AW387" s="38"/>
      <c r="AX387" s="38"/>
      <c r="AY387" s="38"/>
      <c r="AZ387" s="38"/>
      <c r="BA387" s="38"/>
      <c r="BB387" s="38"/>
      <c r="BC387" s="38"/>
      <c r="BD387" s="38"/>
      <c r="BE387" s="38"/>
      <c r="BF387" s="38"/>
      <c r="BG387" s="38"/>
      <c r="BH387" s="38"/>
      <c r="BI387" s="38"/>
      <c r="BJ387" s="38"/>
      <c r="BK387" s="38"/>
    </row>
    <row r="388" spans="1:63" ht="15.75" customHeight="1" x14ac:dyDescent="0.25">
      <c r="A388" s="38"/>
      <c r="B388" s="38"/>
      <c r="C388" s="38"/>
      <c r="D388" s="38"/>
      <c r="E388" s="38"/>
      <c r="F388" s="38"/>
      <c r="G388" s="38"/>
      <c r="H388" s="38"/>
      <c r="I388" s="38"/>
      <c r="J388" s="38"/>
      <c r="K388" s="38"/>
      <c r="L388" s="38"/>
      <c r="M388" s="38"/>
      <c r="N388" s="38"/>
      <c r="O388" s="38"/>
      <c r="P388" s="40"/>
      <c r="Q388" s="40"/>
      <c r="R388" s="38"/>
      <c r="S388" s="38"/>
      <c r="T388" s="38"/>
      <c r="U388" s="38"/>
      <c r="V388" s="40"/>
      <c r="W388" s="40"/>
      <c r="X388" s="38"/>
      <c r="Y388" s="41"/>
      <c r="Z388" s="38"/>
      <c r="AA388" s="38"/>
      <c r="AB388" s="38"/>
      <c r="AC388" s="38"/>
      <c r="AD388" s="38"/>
      <c r="AE388" s="38"/>
      <c r="AF388" s="38"/>
      <c r="AG388" s="38"/>
      <c r="AH388" s="38"/>
      <c r="AI388" s="38"/>
      <c r="AJ388" s="38"/>
      <c r="AK388" s="40"/>
      <c r="AL388" s="40"/>
      <c r="AM388" s="40"/>
      <c r="AN388" s="40"/>
      <c r="AO388" s="40"/>
      <c r="AP388" s="40"/>
      <c r="AQ388" s="40"/>
      <c r="AR388" s="38"/>
      <c r="AS388" s="38"/>
      <c r="AT388" s="38"/>
      <c r="AU388" s="38"/>
      <c r="AV388" s="38"/>
      <c r="AW388" s="38"/>
      <c r="AX388" s="38"/>
      <c r="AY388" s="38"/>
      <c r="AZ388" s="38"/>
      <c r="BA388" s="38"/>
      <c r="BB388" s="38"/>
      <c r="BC388" s="38"/>
      <c r="BD388" s="38"/>
      <c r="BE388" s="38"/>
      <c r="BF388" s="38"/>
      <c r="BG388" s="38"/>
      <c r="BH388" s="38"/>
      <c r="BI388" s="38"/>
      <c r="BJ388" s="38"/>
      <c r="BK388" s="38"/>
    </row>
    <row r="389" spans="1:63" ht="15.75" customHeight="1" x14ac:dyDescent="0.25">
      <c r="A389" s="38"/>
      <c r="B389" s="38"/>
      <c r="C389" s="38"/>
      <c r="D389" s="38"/>
      <c r="E389" s="38"/>
      <c r="F389" s="38"/>
      <c r="G389" s="38"/>
      <c r="H389" s="38"/>
      <c r="I389" s="38"/>
      <c r="J389" s="38"/>
      <c r="K389" s="38"/>
      <c r="L389" s="38"/>
      <c r="M389" s="38"/>
      <c r="N389" s="38"/>
      <c r="O389" s="38"/>
      <c r="P389" s="40"/>
      <c r="Q389" s="40"/>
      <c r="R389" s="38"/>
      <c r="S389" s="38"/>
      <c r="T389" s="38"/>
      <c r="U389" s="38"/>
      <c r="V389" s="40"/>
      <c r="W389" s="40"/>
      <c r="X389" s="38"/>
      <c r="Y389" s="41"/>
      <c r="Z389" s="38"/>
      <c r="AA389" s="38"/>
      <c r="AB389" s="38"/>
      <c r="AC389" s="38"/>
      <c r="AD389" s="38"/>
      <c r="AE389" s="38"/>
      <c r="AF389" s="38"/>
      <c r="AG389" s="38"/>
      <c r="AH389" s="38"/>
      <c r="AI389" s="38"/>
      <c r="AJ389" s="38"/>
      <c r="AK389" s="40"/>
      <c r="AL389" s="40"/>
      <c r="AM389" s="40"/>
      <c r="AN389" s="40"/>
      <c r="AO389" s="40"/>
      <c r="AP389" s="40"/>
      <c r="AQ389" s="40"/>
      <c r="AR389" s="38"/>
      <c r="AS389" s="38"/>
      <c r="AT389" s="38"/>
      <c r="AU389" s="38"/>
      <c r="AV389" s="38"/>
      <c r="AW389" s="38"/>
      <c r="AX389" s="38"/>
      <c r="AY389" s="38"/>
      <c r="AZ389" s="38"/>
      <c r="BA389" s="38"/>
      <c r="BB389" s="38"/>
      <c r="BC389" s="38"/>
      <c r="BD389" s="38"/>
      <c r="BE389" s="38"/>
      <c r="BF389" s="38"/>
      <c r="BG389" s="38"/>
      <c r="BH389" s="38"/>
      <c r="BI389" s="38"/>
      <c r="BJ389" s="38"/>
      <c r="BK389" s="38"/>
    </row>
    <row r="390" spans="1:63" ht="15.75" customHeight="1" x14ac:dyDescent="0.25">
      <c r="A390" s="38"/>
      <c r="B390" s="38"/>
      <c r="C390" s="38"/>
      <c r="D390" s="38"/>
      <c r="E390" s="38"/>
      <c r="F390" s="38"/>
      <c r="G390" s="38"/>
      <c r="H390" s="38"/>
      <c r="I390" s="38"/>
      <c r="J390" s="38"/>
      <c r="K390" s="38"/>
      <c r="L390" s="38"/>
      <c r="M390" s="38"/>
      <c r="N390" s="38"/>
      <c r="O390" s="38"/>
      <c r="P390" s="40"/>
      <c r="Q390" s="40"/>
      <c r="R390" s="38"/>
      <c r="S390" s="38"/>
      <c r="T390" s="38"/>
      <c r="U390" s="38"/>
      <c r="V390" s="40"/>
      <c r="W390" s="40"/>
      <c r="X390" s="38"/>
      <c r="Y390" s="41"/>
      <c r="Z390" s="38"/>
      <c r="AA390" s="38"/>
      <c r="AB390" s="38"/>
      <c r="AC390" s="38"/>
      <c r="AD390" s="38"/>
      <c r="AE390" s="38"/>
      <c r="AF390" s="38"/>
      <c r="AG390" s="38"/>
      <c r="AH390" s="38"/>
      <c r="AI390" s="38"/>
      <c r="AJ390" s="38"/>
      <c r="AK390" s="40"/>
      <c r="AL390" s="40"/>
      <c r="AM390" s="40"/>
      <c r="AN390" s="40"/>
      <c r="AO390" s="40"/>
      <c r="AP390" s="40"/>
      <c r="AQ390" s="40"/>
      <c r="AR390" s="38"/>
      <c r="AS390" s="38"/>
      <c r="AT390" s="38"/>
      <c r="AU390" s="38"/>
      <c r="AV390" s="38"/>
      <c r="AW390" s="38"/>
      <c r="AX390" s="38"/>
      <c r="AY390" s="38"/>
      <c r="AZ390" s="38"/>
      <c r="BA390" s="38"/>
      <c r="BB390" s="38"/>
      <c r="BC390" s="38"/>
      <c r="BD390" s="38"/>
      <c r="BE390" s="38"/>
      <c r="BF390" s="38"/>
      <c r="BG390" s="38"/>
      <c r="BH390" s="38"/>
      <c r="BI390" s="38"/>
      <c r="BJ390" s="38"/>
      <c r="BK390" s="38"/>
    </row>
    <row r="391" spans="1:63" ht="15.75" customHeight="1" x14ac:dyDescent="0.25"/>
    <row r="392" spans="1:63" ht="15.75" customHeight="1" x14ac:dyDescent="0.25"/>
    <row r="393" spans="1:63" ht="15.75" customHeight="1" x14ac:dyDescent="0.25"/>
    <row r="394" spans="1:63" ht="15.75" customHeight="1" x14ac:dyDescent="0.25"/>
    <row r="395" spans="1:63" ht="15.75" customHeight="1" x14ac:dyDescent="0.25"/>
    <row r="396" spans="1:63" ht="15.75" customHeight="1" x14ac:dyDescent="0.25"/>
    <row r="397" spans="1:63" ht="15.75" customHeight="1" x14ac:dyDescent="0.25"/>
    <row r="398" spans="1:63" ht="15.75" customHeight="1" x14ac:dyDescent="0.25"/>
    <row r="399" spans="1:63" ht="15.75" customHeight="1" x14ac:dyDescent="0.25"/>
    <row r="400" spans="1:63"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116">
    <mergeCell ref="BH161:BH166"/>
    <mergeCell ref="BH167:BH172"/>
    <mergeCell ref="BH173:BH178"/>
    <mergeCell ref="BH179:BH184"/>
    <mergeCell ref="BH185:BH190"/>
    <mergeCell ref="BH11:BH16"/>
    <mergeCell ref="BH17:BH22"/>
    <mergeCell ref="BH23:BH28"/>
    <mergeCell ref="BH29:BH34"/>
    <mergeCell ref="BH35:BH40"/>
    <mergeCell ref="BH41:BH46"/>
    <mergeCell ref="BH47:BH52"/>
    <mergeCell ref="BH53:BH58"/>
    <mergeCell ref="BH59:BH64"/>
    <mergeCell ref="BH65:BH70"/>
    <mergeCell ref="BH71:BH76"/>
    <mergeCell ref="BH77:BH82"/>
    <mergeCell ref="BH83:BH88"/>
    <mergeCell ref="BH89:BH94"/>
    <mergeCell ref="BH95:BH100"/>
    <mergeCell ref="BH101:BH106"/>
    <mergeCell ref="BH107:BH112"/>
    <mergeCell ref="BH113:BH118"/>
    <mergeCell ref="BH119:BH124"/>
    <mergeCell ref="BH125:BH130"/>
    <mergeCell ref="BH131:BH136"/>
    <mergeCell ref="BH137:BH142"/>
    <mergeCell ref="BH143:BH148"/>
    <mergeCell ref="BH149:BH154"/>
    <mergeCell ref="BB155:BB160"/>
    <mergeCell ref="BC155:BC160"/>
    <mergeCell ref="BD155:BD160"/>
    <mergeCell ref="BE155:BE160"/>
    <mergeCell ref="BF155:BF160"/>
    <mergeCell ref="BG155:BG160"/>
    <mergeCell ref="BB113:BB118"/>
    <mergeCell ref="BC113:BC118"/>
    <mergeCell ref="BD113:BD118"/>
    <mergeCell ref="BE113:BE118"/>
    <mergeCell ref="BF113:BF118"/>
    <mergeCell ref="BG113:BG118"/>
    <mergeCell ref="BB101:BB106"/>
    <mergeCell ref="BC101:BC106"/>
    <mergeCell ref="BD101:BD106"/>
    <mergeCell ref="BE101:BE106"/>
    <mergeCell ref="BF101:BF106"/>
    <mergeCell ref="BG101:BG106"/>
    <mergeCell ref="BH155:BH160"/>
    <mergeCell ref="AU155:AU160"/>
    <mergeCell ref="AV155:AV160"/>
    <mergeCell ref="AW155:AW160"/>
    <mergeCell ref="AX155:AX160"/>
    <mergeCell ref="AY155:AY160"/>
    <mergeCell ref="AZ155:AZ160"/>
    <mergeCell ref="BA155:BA160"/>
    <mergeCell ref="BB161:BB166"/>
    <mergeCell ref="BC161:BC166"/>
    <mergeCell ref="BD161:BD166"/>
    <mergeCell ref="BE161:BE166"/>
    <mergeCell ref="BF161:BF166"/>
    <mergeCell ref="BG161:BG166"/>
    <mergeCell ref="AU161:AU166"/>
    <mergeCell ref="AV161:AV166"/>
    <mergeCell ref="AW161:AW166"/>
    <mergeCell ref="AX161:AX166"/>
    <mergeCell ref="AY161:AY166"/>
    <mergeCell ref="AZ161:AZ166"/>
    <mergeCell ref="BA161:BA166"/>
    <mergeCell ref="BA137:BA142"/>
    <mergeCell ref="BB143:BB148"/>
    <mergeCell ref="BC143:BC148"/>
    <mergeCell ref="BD143:BD148"/>
    <mergeCell ref="BE143:BE148"/>
    <mergeCell ref="BF143:BF148"/>
    <mergeCell ref="BG143:BG148"/>
    <mergeCell ref="AU143:AU148"/>
    <mergeCell ref="AV143:AV148"/>
    <mergeCell ref="AW143:AW148"/>
    <mergeCell ref="AX143:AX148"/>
    <mergeCell ref="AY143:AY148"/>
    <mergeCell ref="AZ143:AZ148"/>
    <mergeCell ref="BA143:BA148"/>
    <mergeCell ref="BD149:BD154"/>
    <mergeCell ref="BE149:BE154"/>
    <mergeCell ref="BF149:BF154"/>
    <mergeCell ref="BG149:BG154"/>
    <mergeCell ref="AU149:AU154"/>
    <mergeCell ref="AV149:AV154"/>
    <mergeCell ref="AW149:AW154"/>
    <mergeCell ref="AX149:AX154"/>
    <mergeCell ref="AY149:AY154"/>
    <mergeCell ref="AZ149:AZ154"/>
    <mergeCell ref="BA149:BA154"/>
    <mergeCell ref="BB149:BB154"/>
    <mergeCell ref="BC149:BC154"/>
    <mergeCell ref="BB185:BB190"/>
    <mergeCell ref="BC185:BC190"/>
    <mergeCell ref="BD185:BD190"/>
    <mergeCell ref="BE185:BE190"/>
    <mergeCell ref="BF185:BF190"/>
    <mergeCell ref="BG185:BG190"/>
    <mergeCell ref="AU185:AU190"/>
    <mergeCell ref="AV185:AV190"/>
    <mergeCell ref="AW185:AW190"/>
    <mergeCell ref="AX185:AX190"/>
    <mergeCell ref="AY185:AY190"/>
    <mergeCell ref="AZ185:AZ190"/>
    <mergeCell ref="BA185:BA190"/>
    <mergeCell ref="BB125:BB130"/>
    <mergeCell ref="BC125:BC130"/>
    <mergeCell ref="BD125:BD130"/>
    <mergeCell ref="BE125:BE130"/>
    <mergeCell ref="BF125:BF130"/>
    <mergeCell ref="BG125:BG130"/>
    <mergeCell ref="AU125:AU130"/>
    <mergeCell ref="AV125:AV130"/>
    <mergeCell ref="AW125:AW130"/>
    <mergeCell ref="AX125:AX130"/>
    <mergeCell ref="AY125:AY130"/>
    <mergeCell ref="AZ125:AZ130"/>
    <mergeCell ref="BA125:BA130"/>
    <mergeCell ref="BB131:BB136"/>
    <mergeCell ref="BC131:BC136"/>
    <mergeCell ref="BD131:BD136"/>
    <mergeCell ref="BE131:BE136"/>
    <mergeCell ref="BF131:BF136"/>
    <mergeCell ref="BG131:BG136"/>
    <mergeCell ref="BB17:BB22"/>
    <mergeCell ref="BC17:BC22"/>
    <mergeCell ref="BD17:BD22"/>
    <mergeCell ref="BE17:BE22"/>
    <mergeCell ref="BF17:BF22"/>
    <mergeCell ref="BG17:BG22"/>
    <mergeCell ref="AU17:AU22"/>
    <mergeCell ref="AV17:AV22"/>
    <mergeCell ref="AW17:AW22"/>
    <mergeCell ref="AX17:AX22"/>
    <mergeCell ref="AY17:AY22"/>
    <mergeCell ref="AZ17:AZ22"/>
    <mergeCell ref="BA17:BA22"/>
    <mergeCell ref="BB23:BB28"/>
    <mergeCell ref="BC23:BC28"/>
    <mergeCell ref="BD23:BD28"/>
    <mergeCell ref="BE23:BE28"/>
    <mergeCell ref="BF23:BF28"/>
    <mergeCell ref="BG23:BG28"/>
    <mergeCell ref="AU23:AU28"/>
    <mergeCell ref="AV23:AV28"/>
    <mergeCell ref="AW23:AW28"/>
    <mergeCell ref="AX23:AX28"/>
    <mergeCell ref="AY23:AY28"/>
    <mergeCell ref="AZ23:AZ28"/>
    <mergeCell ref="BA23:BA28"/>
    <mergeCell ref="BB173:BB178"/>
    <mergeCell ref="BC173:BC178"/>
    <mergeCell ref="BD173:BD178"/>
    <mergeCell ref="BE173:BE178"/>
    <mergeCell ref="BF173:BF178"/>
    <mergeCell ref="BG173:BG178"/>
    <mergeCell ref="AU173:AU178"/>
    <mergeCell ref="AV173:AV178"/>
    <mergeCell ref="AW173:AW178"/>
    <mergeCell ref="AX173:AX178"/>
    <mergeCell ref="AY173:AY178"/>
    <mergeCell ref="AZ173:AZ178"/>
    <mergeCell ref="BA173:BA178"/>
    <mergeCell ref="BB179:BB184"/>
    <mergeCell ref="BC179:BC184"/>
    <mergeCell ref="BD179:BD184"/>
    <mergeCell ref="BE179:BE184"/>
    <mergeCell ref="BF179:BF184"/>
    <mergeCell ref="BG179:BG184"/>
    <mergeCell ref="AU179:AU184"/>
    <mergeCell ref="AV179:AV184"/>
    <mergeCell ref="AW179:AW184"/>
    <mergeCell ref="AX179:AX184"/>
    <mergeCell ref="AY179:AY184"/>
    <mergeCell ref="AZ179:AZ184"/>
    <mergeCell ref="BA179:BA184"/>
    <mergeCell ref="BB167:BB172"/>
    <mergeCell ref="BC167:BC172"/>
    <mergeCell ref="BD167:BD172"/>
    <mergeCell ref="BE167:BE172"/>
    <mergeCell ref="BF167:BF172"/>
    <mergeCell ref="BG167:BG172"/>
    <mergeCell ref="AU167:AU172"/>
    <mergeCell ref="AV167:AV172"/>
    <mergeCell ref="AW167:AW172"/>
    <mergeCell ref="AX167:AX172"/>
    <mergeCell ref="AY167:AY172"/>
    <mergeCell ref="AZ167:AZ172"/>
    <mergeCell ref="BA167:BA172"/>
    <mergeCell ref="AU131:AU136"/>
    <mergeCell ref="AV131:AV136"/>
    <mergeCell ref="AW131:AW136"/>
    <mergeCell ref="AX131:AX136"/>
    <mergeCell ref="AY131:AY136"/>
    <mergeCell ref="AZ131:AZ136"/>
    <mergeCell ref="BA131:BA136"/>
    <mergeCell ref="BB137:BB142"/>
    <mergeCell ref="BC137:BC142"/>
    <mergeCell ref="BD137:BD142"/>
    <mergeCell ref="BE137:BE142"/>
    <mergeCell ref="BF137:BF142"/>
    <mergeCell ref="BG137:BG142"/>
    <mergeCell ref="AU137:AU142"/>
    <mergeCell ref="AV137:AV142"/>
    <mergeCell ref="AW137:AW142"/>
    <mergeCell ref="AX137:AX142"/>
    <mergeCell ref="AY137:AY142"/>
    <mergeCell ref="AZ137:AZ142"/>
    <mergeCell ref="AU113:AU118"/>
    <mergeCell ref="AV113:AV118"/>
    <mergeCell ref="AW113:AW118"/>
    <mergeCell ref="AX113:AX118"/>
    <mergeCell ref="AY113:AY118"/>
    <mergeCell ref="AZ113:AZ118"/>
    <mergeCell ref="BA113:BA118"/>
    <mergeCell ref="BB119:BB124"/>
    <mergeCell ref="BC119:BC124"/>
    <mergeCell ref="BD119:BD124"/>
    <mergeCell ref="BE119:BE124"/>
    <mergeCell ref="BF119:BF124"/>
    <mergeCell ref="BG119:BG124"/>
    <mergeCell ref="AU119:AU124"/>
    <mergeCell ref="AV119:AV124"/>
    <mergeCell ref="AW119:AW124"/>
    <mergeCell ref="AX119:AX124"/>
    <mergeCell ref="AY119:AY124"/>
    <mergeCell ref="AZ119:AZ124"/>
    <mergeCell ref="BA119:BA124"/>
    <mergeCell ref="AU101:AU106"/>
    <mergeCell ref="AV101:AV106"/>
    <mergeCell ref="AW101:AW106"/>
    <mergeCell ref="AX101:AX106"/>
    <mergeCell ref="AY101:AY106"/>
    <mergeCell ref="AZ101:AZ106"/>
    <mergeCell ref="BA101:BA106"/>
    <mergeCell ref="BB107:BB112"/>
    <mergeCell ref="BC107:BC112"/>
    <mergeCell ref="BD107:BD112"/>
    <mergeCell ref="BE107:BE112"/>
    <mergeCell ref="BF107:BF112"/>
    <mergeCell ref="BG107:BG112"/>
    <mergeCell ref="AU107:AU112"/>
    <mergeCell ref="AV107:AV112"/>
    <mergeCell ref="AW107:AW112"/>
    <mergeCell ref="AX107:AX112"/>
    <mergeCell ref="AY107:AY112"/>
    <mergeCell ref="AZ107:AZ112"/>
    <mergeCell ref="BA107:BA112"/>
    <mergeCell ref="AW83:AW88"/>
    <mergeCell ref="AX83:AX88"/>
    <mergeCell ref="AY83:AY88"/>
    <mergeCell ref="AZ83:AZ88"/>
    <mergeCell ref="BA83:BA88"/>
    <mergeCell ref="BB89:BB94"/>
    <mergeCell ref="BC89:BC94"/>
    <mergeCell ref="AU89:AU94"/>
    <mergeCell ref="AV89:AV94"/>
    <mergeCell ref="AW89:AW94"/>
    <mergeCell ref="AX89:AX94"/>
    <mergeCell ref="AY89:AY94"/>
    <mergeCell ref="AZ89:AZ94"/>
    <mergeCell ref="BE95:BE100"/>
    <mergeCell ref="BF95:BF100"/>
    <mergeCell ref="BG95:BG100"/>
    <mergeCell ref="AU95:AU100"/>
    <mergeCell ref="AV95:AV100"/>
    <mergeCell ref="AW95:AW100"/>
    <mergeCell ref="AX95:AX100"/>
    <mergeCell ref="AY95:AY100"/>
    <mergeCell ref="AZ95:AZ100"/>
    <mergeCell ref="BA95:BA100"/>
    <mergeCell ref="Y77:Y82"/>
    <mergeCell ref="O83:O88"/>
    <mergeCell ref="P83:P88"/>
    <mergeCell ref="Q83:Q88"/>
    <mergeCell ref="D89:D94"/>
    <mergeCell ref="E89:E94"/>
    <mergeCell ref="F89:F94"/>
    <mergeCell ref="G89:G94"/>
    <mergeCell ref="W89:W94"/>
    <mergeCell ref="X89:X94"/>
    <mergeCell ref="Y89:Y94"/>
    <mergeCell ref="R95:R100"/>
    <mergeCell ref="S95:S100"/>
    <mergeCell ref="T95:T100"/>
    <mergeCell ref="U95:U100"/>
    <mergeCell ref="V95:V100"/>
    <mergeCell ref="W95:W100"/>
    <mergeCell ref="X95:X100"/>
    <mergeCell ref="Y95:Y100"/>
    <mergeCell ref="H77:H82"/>
    <mergeCell ref="I77:I82"/>
    <mergeCell ref="J77:J82"/>
    <mergeCell ref="K77:K82"/>
    <mergeCell ref="L77:L82"/>
    <mergeCell ref="M77:M82"/>
    <mergeCell ref="N77:N82"/>
    <mergeCell ref="O77:O82"/>
    <mergeCell ref="R89:R94"/>
    <mergeCell ref="D71:D76"/>
    <mergeCell ref="E71:E76"/>
    <mergeCell ref="F71:F76"/>
    <mergeCell ref="G71:G76"/>
    <mergeCell ref="D83:D88"/>
    <mergeCell ref="E83:E88"/>
    <mergeCell ref="F83:F88"/>
    <mergeCell ref="G83:G88"/>
    <mergeCell ref="W83:W88"/>
    <mergeCell ref="P77:P82"/>
    <mergeCell ref="Q77:Q82"/>
    <mergeCell ref="R83:R88"/>
    <mergeCell ref="S83:S88"/>
    <mergeCell ref="T83:T88"/>
    <mergeCell ref="U83:U88"/>
    <mergeCell ref="V83:V88"/>
    <mergeCell ref="H83:H88"/>
    <mergeCell ref="I83:I88"/>
    <mergeCell ref="J83:J88"/>
    <mergeCell ref="K83:K88"/>
    <mergeCell ref="L83:L88"/>
    <mergeCell ref="M83:M88"/>
    <mergeCell ref="D77:D82"/>
    <mergeCell ref="E77:E82"/>
    <mergeCell ref="F77:F82"/>
    <mergeCell ref="G77:G82"/>
    <mergeCell ref="W77:W82"/>
    <mergeCell ref="Y59:Y64"/>
    <mergeCell ref="W71:W76"/>
    <mergeCell ref="X71:X76"/>
    <mergeCell ref="Y71:Y76"/>
    <mergeCell ref="P65:P70"/>
    <mergeCell ref="Q65:Q70"/>
    <mergeCell ref="R71:R76"/>
    <mergeCell ref="S71:S76"/>
    <mergeCell ref="T71:T76"/>
    <mergeCell ref="U71:U76"/>
    <mergeCell ref="V71:V76"/>
    <mergeCell ref="H71:H76"/>
    <mergeCell ref="I71:I76"/>
    <mergeCell ref="J71:J76"/>
    <mergeCell ref="K71:K76"/>
    <mergeCell ref="L71:L76"/>
    <mergeCell ref="M71:M76"/>
    <mergeCell ref="N71:N76"/>
    <mergeCell ref="O71:O76"/>
    <mergeCell ref="P71:P76"/>
    <mergeCell ref="Q71:Q76"/>
    <mergeCell ref="D53:D58"/>
    <mergeCell ref="E53:E58"/>
    <mergeCell ref="F53:F58"/>
    <mergeCell ref="G53:G58"/>
    <mergeCell ref="D65:D70"/>
    <mergeCell ref="E65:E70"/>
    <mergeCell ref="F65:F70"/>
    <mergeCell ref="G65:G70"/>
    <mergeCell ref="W65:W70"/>
    <mergeCell ref="X65:X70"/>
    <mergeCell ref="Y65:Y70"/>
    <mergeCell ref="P59:P64"/>
    <mergeCell ref="Q59:Q64"/>
    <mergeCell ref="R65:R70"/>
    <mergeCell ref="S65:S70"/>
    <mergeCell ref="T65:T70"/>
    <mergeCell ref="U65:U70"/>
    <mergeCell ref="V65:V70"/>
    <mergeCell ref="H65:H70"/>
    <mergeCell ref="I65:I70"/>
    <mergeCell ref="J65:J70"/>
    <mergeCell ref="K65:K70"/>
    <mergeCell ref="L65:L70"/>
    <mergeCell ref="M65:M70"/>
    <mergeCell ref="N65:N70"/>
    <mergeCell ref="O65:O70"/>
    <mergeCell ref="D59:D64"/>
    <mergeCell ref="E59:E64"/>
    <mergeCell ref="F59:F64"/>
    <mergeCell ref="G59:G64"/>
    <mergeCell ref="W59:W64"/>
    <mergeCell ref="X59:X64"/>
    <mergeCell ref="S53:S58"/>
    <mergeCell ref="T53:T58"/>
    <mergeCell ref="U53:U58"/>
    <mergeCell ref="V53:V58"/>
    <mergeCell ref="H53:H58"/>
    <mergeCell ref="I53:I58"/>
    <mergeCell ref="J53:J58"/>
    <mergeCell ref="K53:K58"/>
    <mergeCell ref="L53:L58"/>
    <mergeCell ref="M53:M58"/>
    <mergeCell ref="N53:N58"/>
    <mergeCell ref="O53:O58"/>
    <mergeCell ref="P53:P58"/>
    <mergeCell ref="Q53:Q58"/>
    <mergeCell ref="R59:R64"/>
    <mergeCell ref="S59:S64"/>
    <mergeCell ref="T59:T64"/>
    <mergeCell ref="U59:U64"/>
    <mergeCell ref="V59:V64"/>
    <mergeCell ref="H59:H64"/>
    <mergeCell ref="I59:I64"/>
    <mergeCell ref="J59:J64"/>
    <mergeCell ref="K59:K64"/>
    <mergeCell ref="L59:L64"/>
    <mergeCell ref="M59:M64"/>
    <mergeCell ref="N59:N64"/>
    <mergeCell ref="O59:O64"/>
    <mergeCell ref="X119:X124"/>
    <mergeCell ref="Y119:Y124"/>
    <mergeCell ref="X131:X136"/>
    <mergeCell ref="Y131:Y136"/>
    <mergeCell ref="H47:H52"/>
    <mergeCell ref="I47:I52"/>
    <mergeCell ref="J47:J52"/>
    <mergeCell ref="K47:K52"/>
    <mergeCell ref="L47:L52"/>
    <mergeCell ref="M47:M52"/>
    <mergeCell ref="N47:N52"/>
    <mergeCell ref="O47:O52"/>
    <mergeCell ref="T125:T130"/>
    <mergeCell ref="U125:U130"/>
    <mergeCell ref="V125:V130"/>
    <mergeCell ref="W125:W130"/>
    <mergeCell ref="X125:X130"/>
    <mergeCell ref="Y125:Y130"/>
    <mergeCell ref="R125:R130"/>
    <mergeCell ref="R131:R136"/>
    <mergeCell ref="S131:S136"/>
    <mergeCell ref="T131:T136"/>
    <mergeCell ref="U131:U136"/>
    <mergeCell ref="V131:V136"/>
    <mergeCell ref="W131:W136"/>
    <mergeCell ref="N83:N88"/>
    <mergeCell ref="W53:W58"/>
    <mergeCell ref="X53:X58"/>
    <mergeCell ref="Y53:Y58"/>
    <mergeCell ref="P47:P52"/>
    <mergeCell ref="Q47:Q52"/>
    <mergeCell ref="R53:R58"/>
    <mergeCell ref="S89:S94"/>
    <mergeCell ref="T89:T94"/>
    <mergeCell ref="U89:U94"/>
    <mergeCell ref="V89:V94"/>
    <mergeCell ref="S101:S106"/>
    <mergeCell ref="T101:T106"/>
    <mergeCell ref="U101:U106"/>
    <mergeCell ref="V101:V106"/>
    <mergeCell ref="W101:W106"/>
    <mergeCell ref="X101:X106"/>
    <mergeCell ref="Y101:Y106"/>
    <mergeCell ref="X107:X112"/>
    <mergeCell ref="Y107:Y112"/>
    <mergeCell ref="R101:R106"/>
    <mergeCell ref="BB77:BB82"/>
    <mergeCell ref="BC77:BC82"/>
    <mergeCell ref="R107:R112"/>
    <mergeCell ref="S107:S112"/>
    <mergeCell ref="T107:T112"/>
    <mergeCell ref="U107:U112"/>
    <mergeCell ref="V107:V112"/>
    <mergeCell ref="W107:W112"/>
    <mergeCell ref="R77:R82"/>
    <mergeCell ref="S77:S82"/>
    <mergeCell ref="T77:T82"/>
    <mergeCell ref="U77:U82"/>
    <mergeCell ref="V77:V82"/>
    <mergeCell ref="X83:X88"/>
    <mergeCell ref="Y83:Y88"/>
    <mergeCell ref="BB83:BB88"/>
    <mergeCell ref="BC83:BC88"/>
    <mergeCell ref="X77:X82"/>
    <mergeCell ref="BD77:BD82"/>
    <mergeCell ref="BE77:BE82"/>
    <mergeCell ref="BF77:BF82"/>
    <mergeCell ref="BG77:BG82"/>
    <mergeCell ref="AU77:AU82"/>
    <mergeCell ref="AV77:AV82"/>
    <mergeCell ref="AW77:AW82"/>
    <mergeCell ref="AX77:AX82"/>
    <mergeCell ref="AY77:AY82"/>
    <mergeCell ref="AZ77:AZ82"/>
    <mergeCell ref="BA77:BA82"/>
    <mergeCell ref="S113:S118"/>
    <mergeCell ref="T113:T118"/>
    <mergeCell ref="U113:U118"/>
    <mergeCell ref="V113:V118"/>
    <mergeCell ref="W113:W118"/>
    <mergeCell ref="X113:X118"/>
    <mergeCell ref="Y113:Y118"/>
    <mergeCell ref="BD83:BD88"/>
    <mergeCell ref="BE83:BE88"/>
    <mergeCell ref="BF83:BF88"/>
    <mergeCell ref="BG83:BG88"/>
    <mergeCell ref="BD89:BD94"/>
    <mergeCell ref="BE89:BE94"/>
    <mergeCell ref="BF89:BF94"/>
    <mergeCell ref="BG89:BG94"/>
    <mergeCell ref="BA89:BA94"/>
    <mergeCell ref="BB95:BB100"/>
    <mergeCell ref="BC95:BC100"/>
    <mergeCell ref="BD95:BD100"/>
    <mergeCell ref="AU83:AU88"/>
    <mergeCell ref="AV83:AV88"/>
    <mergeCell ref="BB65:BB70"/>
    <mergeCell ref="BC65:BC70"/>
    <mergeCell ref="BD65:BD70"/>
    <mergeCell ref="BE65:BE70"/>
    <mergeCell ref="BF65:BF70"/>
    <mergeCell ref="BG65:BG70"/>
    <mergeCell ref="AU65:AU70"/>
    <mergeCell ref="AV65:AV70"/>
    <mergeCell ref="AW65:AW70"/>
    <mergeCell ref="AX65:AX70"/>
    <mergeCell ref="AY65:AY70"/>
    <mergeCell ref="AZ65:AZ70"/>
    <mergeCell ref="BA65:BA70"/>
    <mergeCell ref="BB71:BB76"/>
    <mergeCell ref="BC71:BC76"/>
    <mergeCell ref="BD71:BD76"/>
    <mergeCell ref="BE71:BE76"/>
    <mergeCell ref="BF71:BF76"/>
    <mergeCell ref="BG71:BG76"/>
    <mergeCell ref="AU71:AU76"/>
    <mergeCell ref="AV71:AV76"/>
    <mergeCell ref="AW71:AW76"/>
    <mergeCell ref="AX71:AX76"/>
    <mergeCell ref="AY71:AY76"/>
    <mergeCell ref="AZ71:AZ76"/>
    <mergeCell ref="BA71:BA76"/>
    <mergeCell ref="BB53:BB58"/>
    <mergeCell ref="BC53:BC58"/>
    <mergeCell ref="BD53:BD58"/>
    <mergeCell ref="BE53:BE58"/>
    <mergeCell ref="BF53:BF58"/>
    <mergeCell ref="BG53:BG58"/>
    <mergeCell ref="AU53:AU58"/>
    <mergeCell ref="AV53:AV58"/>
    <mergeCell ref="AW53:AW58"/>
    <mergeCell ref="AX53:AX58"/>
    <mergeCell ref="AY53:AY58"/>
    <mergeCell ref="AZ53:AZ58"/>
    <mergeCell ref="BA53:BA58"/>
    <mergeCell ref="BB59:BB64"/>
    <mergeCell ref="BC59:BC64"/>
    <mergeCell ref="BD59:BD64"/>
    <mergeCell ref="BE59:BE64"/>
    <mergeCell ref="BF59:BF64"/>
    <mergeCell ref="BG59:BG64"/>
    <mergeCell ref="AU59:AU64"/>
    <mergeCell ref="AV59:AV64"/>
    <mergeCell ref="AW59:AW64"/>
    <mergeCell ref="AX59:AX64"/>
    <mergeCell ref="AY59:AY64"/>
    <mergeCell ref="AZ59:AZ64"/>
    <mergeCell ref="BA59:BA64"/>
    <mergeCell ref="BB29:BB34"/>
    <mergeCell ref="BC29:BC34"/>
    <mergeCell ref="BD29:BD34"/>
    <mergeCell ref="BE29:BE34"/>
    <mergeCell ref="BF29:BF34"/>
    <mergeCell ref="BG29:BG34"/>
    <mergeCell ref="AU29:AU34"/>
    <mergeCell ref="AV29:AV34"/>
    <mergeCell ref="AW29:AW34"/>
    <mergeCell ref="AX29:AX34"/>
    <mergeCell ref="AY29:AY34"/>
    <mergeCell ref="AZ29:AZ34"/>
    <mergeCell ref="BA29:BA34"/>
    <mergeCell ref="BB35:BB40"/>
    <mergeCell ref="BC35:BC40"/>
    <mergeCell ref="BD35:BD40"/>
    <mergeCell ref="BE35:BE40"/>
    <mergeCell ref="BF35:BF40"/>
    <mergeCell ref="BG35:BG40"/>
    <mergeCell ref="AU35:AU40"/>
    <mergeCell ref="AV35:AV40"/>
    <mergeCell ref="AW35:AW40"/>
    <mergeCell ref="AX35:AX40"/>
    <mergeCell ref="AY35:AY40"/>
    <mergeCell ref="AZ35:AZ40"/>
    <mergeCell ref="BA35:BA40"/>
    <mergeCell ref="I41:I46"/>
    <mergeCell ref="J41:J46"/>
    <mergeCell ref="K41:K46"/>
    <mergeCell ref="L41:L46"/>
    <mergeCell ref="M41:M46"/>
    <mergeCell ref="N41:N46"/>
    <mergeCell ref="O41:O46"/>
    <mergeCell ref="D47:D52"/>
    <mergeCell ref="E47:E52"/>
    <mergeCell ref="F47:F52"/>
    <mergeCell ref="G47:G52"/>
    <mergeCell ref="W47:W52"/>
    <mergeCell ref="X47:X52"/>
    <mergeCell ref="Y47:Y52"/>
    <mergeCell ref="P41:P46"/>
    <mergeCell ref="Q41:Q46"/>
    <mergeCell ref="R47:R52"/>
    <mergeCell ref="S47:S52"/>
    <mergeCell ref="T47:T52"/>
    <mergeCell ref="U47:U52"/>
    <mergeCell ref="V47:V52"/>
    <mergeCell ref="X41:X46"/>
    <mergeCell ref="Y41:Y46"/>
    <mergeCell ref="AU41:AU46"/>
    <mergeCell ref="AV41:AV46"/>
    <mergeCell ref="AW41:AW46"/>
    <mergeCell ref="AX41:AX46"/>
    <mergeCell ref="BF41:BF46"/>
    <mergeCell ref="BG41:BG46"/>
    <mergeCell ref="AY41:AY46"/>
    <mergeCell ref="AZ41:AZ46"/>
    <mergeCell ref="BA41:BA46"/>
    <mergeCell ref="BB41:BB46"/>
    <mergeCell ref="BC41:BC46"/>
    <mergeCell ref="BD41:BD46"/>
    <mergeCell ref="BE41:BE46"/>
    <mergeCell ref="BB47:BB52"/>
    <mergeCell ref="BC47:BC52"/>
    <mergeCell ref="BD47:BD52"/>
    <mergeCell ref="BE47:BE52"/>
    <mergeCell ref="BF47:BF52"/>
    <mergeCell ref="BG47:BG52"/>
    <mergeCell ref="AU47:AU52"/>
    <mergeCell ref="AV47:AV52"/>
    <mergeCell ref="AW47:AW52"/>
    <mergeCell ref="AX47:AX52"/>
    <mergeCell ref="AY47:AY52"/>
    <mergeCell ref="AZ47:AZ52"/>
    <mergeCell ref="BA47:BA52"/>
    <mergeCell ref="W23:W28"/>
    <mergeCell ref="X23:X28"/>
    <mergeCell ref="Y23:Y28"/>
    <mergeCell ref="P17:P22"/>
    <mergeCell ref="Q17:Q22"/>
    <mergeCell ref="R23:R28"/>
    <mergeCell ref="S23:S28"/>
    <mergeCell ref="T23:T28"/>
    <mergeCell ref="U23:U28"/>
    <mergeCell ref="V23:V28"/>
    <mergeCell ref="H23:H28"/>
    <mergeCell ref="I23:I28"/>
    <mergeCell ref="J23:J28"/>
    <mergeCell ref="K23:K28"/>
    <mergeCell ref="L23:L28"/>
    <mergeCell ref="M23:M28"/>
    <mergeCell ref="N23:N28"/>
    <mergeCell ref="O23:O28"/>
    <mergeCell ref="P23:P28"/>
    <mergeCell ref="Q23:Q28"/>
    <mergeCell ref="W17:W22"/>
    <mergeCell ref="X17:X22"/>
    <mergeCell ref="Y17:Y22"/>
    <mergeCell ref="R17:R22"/>
    <mergeCell ref="S17:S22"/>
    <mergeCell ref="T17:T22"/>
    <mergeCell ref="U17:U22"/>
    <mergeCell ref="V17:V22"/>
    <mergeCell ref="H17:H22"/>
    <mergeCell ref="I17:I22"/>
    <mergeCell ref="J17:J22"/>
    <mergeCell ref="K17:K22"/>
    <mergeCell ref="L17:L22"/>
    <mergeCell ref="M17:M22"/>
    <mergeCell ref="N17:N22"/>
    <mergeCell ref="O17:O22"/>
    <mergeCell ref="F11:F16"/>
    <mergeCell ref="G11:G16"/>
    <mergeCell ref="D23:D28"/>
    <mergeCell ref="E23:E28"/>
    <mergeCell ref="F23:F28"/>
    <mergeCell ref="G23:G28"/>
    <mergeCell ref="D17:D22"/>
    <mergeCell ref="E17:E22"/>
    <mergeCell ref="F17:F22"/>
    <mergeCell ref="G17:G22"/>
    <mergeCell ref="R11:R16"/>
    <mergeCell ref="S11:S16"/>
    <mergeCell ref="T11:T16"/>
    <mergeCell ref="U11:U16"/>
    <mergeCell ref="V11:V16"/>
    <mergeCell ref="BF11:BF16"/>
    <mergeCell ref="BG11:BG16"/>
    <mergeCell ref="W11:W16"/>
    <mergeCell ref="X11:X16"/>
    <mergeCell ref="Y11:Y16"/>
    <mergeCell ref="BB11:BB16"/>
    <mergeCell ref="BC11:BC16"/>
    <mergeCell ref="BD11:BD16"/>
    <mergeCell ref="BE11:BE16"/>
    <mergeCell ref="H11:H16"/>
    <mergeCell ref="I11:I16"/>
    <mergeCell ref="J11:J16"/>
    <mergeCell ref="K11:K16"/>
    <mergeCell ref="L11:L16"/>
    <mergeCell ref="M11:M16"/>
    <mergeCell ref="N11:N16"/>
    <mergeCell ref="O11:O16"/>
    <mergeCell ref="AZ11:AZ16"/>
    <mergeCell ref="BA11:BA16"/>
    <mergeCell ref="AU11:AU16"/>
    <mergeCell ref="AV11:AV16"/>
    <mergeCell ref="AW11:AW16"/>
    <mergeCell ref="AX11:AX16"/>
    <mergeCell ref="P11:P16"/>
    <mergeCell ref="Q11:Q16"/>
    <mergeCell ref="AY11:AY16"/>
    <mergeCell ref="D8:O8"/>
    <mergeCell ref="N9:O9"/>
    <mergeCell ref="AM10:AN10"/>
    <mergeCell ref="AV10:AW10"/>
    <mergeCell ref="A8:A10"/>
    <mergeCell ref="B8:B10"/>
    <mergeCell ref="C8:C10"/>
    <mergeCell ref="P8:Y8"/>
    <mergeCell ref="Z8:AT8"/>
    <mergeCell ref="AU8:BC8"/>
    <mergeCell ref="BD8:BG9"/>
    <mergeCell ref="AY10:AZ10"/>
    <mergeCell ref="A1:C4"/>
    <mergeCell ref="D1:BE2"/>
    <mergeCell ref="A6:G6"/>
    <mergeCell ref="P9:Q9"/>
    <mergeCell ref="R9:W9"/>
    <mergeCell ref="Z9:AI9"/>
    <mergeCell ref="AK9:AT9"/>
    <mergeCell ref="V10:W10"/>
    <mergeCell ref="AK10:AL10"/>
    <mergeCell ref="AU9:AW9"/>
    <mergeCell ref="AX9:AZ9"/>
    <mergeCell ref="BF1:BH1"/>
    <mergeCell ref="BF2:BH2"/>
    <mergeCell ref="R10:S10"/>
    <mergeCell ref="T10:U10"/>
    <mergeCell ref="BH8:BH10"/>
    <mergeCell ref="D3:BE4"/>
    <mergeCell ref="BF3:BH3"/>
    <mergeCell ref="BF4:BH4"/>
    <mergeCell ref="X35:X40"/>
    <mergeCell ref="Y35:Y40"/>
    <mergeCell ref="P29:P34"/>
    <mergeCell ref="Q29:Q34"/>
    <mergeCell ref="R35:R40"/>
    <mergeCell ref="S35:S40"/>
    <mergeCell ref="T35:T40"/>
    <mergeCell ref="U35:U40"/>
    <mergeCell ref="V35:V40"/>
    <mergeCell ref="H35:H40"/>
    <mergeCell ref="I35:I40"/>
    <mergeCell ref="J35:J40"/>
    <mergeCell ref="K35:K40"/>
    <mergeCell ref="L35:L40"/>
    <mergeCell ref="M35:M40"/>
    <mergeCell ref="N35:N40"/>
    <mergeCell ref="O35:O40"/>
    <mergeCell ref="P35:P40"/>
    <mergeCell ref="Q35:Q40"/>
    <mergeCell ref="W29:W34"/>
    <mergeCell ref="X29:X34"/>
    <mergeCell ref="Y29:Y34"/>
    <mergeCell ref="R29:R34"/>
    <mergeCell ref="S29:S34"/>
    <mergeCell ref="T29:T34"/>
    <mergeCell ref="U29:U34"/>
    <mergeCell ref="V29:V34"/>
    <mergeCell ref="D173:D178"/>
    <mergeCell ref="E173:E178"/>
    <mergeCell ref="F173:F178"/>
    <mergeCell ref="G173:G178"/>
    <mergeCell ref="H29:H34"/>
    <mergeCell ref="I29:I34"/>
    <mergeCell ref="J29:J34"/>
    <mergeCell ref="K29:K34"/>
    <mergeCell ref="L29:L34"/>
    <mergeCell ref="M29:M34"/>
    <mergeCell ref="N29:N34"/>
    <mergeCell ref="O29:O34"/>
    <mergeCell ref="D35:D40"/>
    <mergeCell ref="E35:E40"/>
    <mergeCell ref="F35:F40"/>
    <mergeCell ref="G35:G40"/>
    <mergeCell ref="W35:W40"/>
    <mergeCell ref="D41:D46"/>
    <mergeCell ref="E41:E46"/>
    <mergeCell ref="F41:F46"/>
    <mergeCell ref="G41:G46"/>
    <mergeCell ref="R41:R46"/>
    <mergeCell ref="S41:S46"/>
    <mergeCell ref="T41:T46"/>
    <mergeCell ref="U41:U46"/>
    <mergeCell ref="V41:V46"/>
    <mergeCell ref="D29:D34"/>
    <mergeCell ref="E29:E34"/>
    <mergeCell ref="F29:F34"/>
    <mergeCell ref="G29:G34"/>
    <mergeCell ref="W41:W46"/>
    <mergeCell ref="H41:H46"/>
    <mergeCell ref="D161:D166"/>
    <mergeCell ref="E161:E166"/>
    <mergeCell ref="F161:F166"/>
    <mergeCell ref="G161:G166"/>
    <mergeCell ref="H161:H166"/>
    <mergeCell ref="I161:I166"/>
    <mergeCell ref="J161:J166"/>
    <mergeCell ref="K161:K166"/>
    <mergeCell ref="L161:L166"/>
    <mergeCell ref="M161:M166"/>
    <mergeCell ref="N161:N166"/>
    <mergeCell ref="O161:O166"/>
    <mergeCell ref="P161:P166"/>
    <mergeCell ref="Q161:Q166"/>
    <mergeCell ref="D167:D172"/>
    <mergeCell ref="E167:E172"/>
    <mergeCell ref="F167:F172"/>
    <mergeCell ref="G167:G172"/>
    <mergeCell ref="H167:H172"/>
    <mergeCell ref="I167:I172"/>
    <mergeCell ref="J167:J172"/>
    <mergeCell ref="K167:K172"/>
    <mergeCell ref="L167:L172"/>
    <mergeCell ref="M167:M172"/>
    <mergeCell ref="N167:N172"/>
    <mergeCell ref="O167:O172"/>
    <mergeCell ref="P167:P172"/>
    <mergeCell ref="Q167:Q172"/>
    <mergeCell ref="D149:D154"/>
    <mergeCell ref="E149:E154"/>
    <mergeCell ref="F149:F154"/>
    <mergeCell ref="G149:G154"/>
    <mergeCell ref="H149:H154"/>
    <mergeCell ref="I149:I154"/>
    <mergeCell ref="J149:J154"/>
    <mergeCell ref="K149:K154"/>
    <mergeCell ref="L149:L154"/>
    <mergeCell ref="M149:M154"/>
    <mergeCell ref="N149:N154"/>
    <mergeCell ref="O149:O154"/>
    <mergeCell ref="P149:P154"/>
    <mergeCell ref="Q149:Q154"/>
    <mergeCell ref="D155:D160"/>
    <mergeCell ref="E155:E160"/>
    <mergeCell ref="F155:F160"/>
    <mergeCell ref="G155:G160"/>
    <mergeCell ref="H155:H160"/>
    <mergeCell ref="I155:I160"/>
    <mergeCell ref="J155:J160"/>
    <mergeCell ref="K155:K160"/>
    <mergeCell ref="L155:L160"/>
    <mergeCell ref="M155:M160"/>
    <mergeCell ref="N155:N160"/>
    <mergeCell ref="O155:O160"/>
    <mergeCell ref="P155:P160"/>
    <mergeCell ref="Q155:Q160"/>
    <mergeCell ref="E185:E190"/>
    <mergeCell ref="F185:F190"/>
    <mergeCell ref="G185:G190"/>
    <mergeCell ref="H131:H136"/>
    <mergeCell ref="I131:I136"/>
    <mergeCell ref="J131:J136"/>
    <mergeCell ref="K131:K136"/>
    <mergeCell ref="L131:L136"/>
    <mergeCell ref="M131:M136"/>
    <mergeCell ref="N131:N136"/>
    <mergeCell ref="O131:O136"/>
    <mergeCell ref="P131:P136"/>
    <mergeCell ref="Q131:Q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P137:P142"/>
    <mergeCell ref="Q137:Q142"/>
    <mergeCell ref="D143:D148"/>
    <mergeCell ref="E143:E148"/>
    <mergeCell ref="F143:F148"/>
    <mergeCell ref="G143:G148"/>
    <mergeCell ref="H143:H148"/>
    <mergeCell ref="D179:D184"/>
    <mergeCell ref="E179:E184"/>
    <mergeCell ref="F179:F184"/>
    <mergeCell ref="G179:G184"/>
    <mergeCell ref="H185:H190"/>
    <mergeCell ref="I185:I190"/>
    <mergeCell ref="J185:J190"/>
    <mergeCell ref="K185:K190"/>
    <mergeCell ref="L185:L190"/>
    <mergeCell ref="M185:M190"/>
    <mergeCell ref="N185:N190"/>
    <mergeCell ref="O185:O190"/>
    <mergeCell ref="P185:P190"/>
    <mergeCell ref="Q185:Q190"/>
    <mergeCell ref="D10:F10"/>
    <mergeCell ref="P10:Q10"/>
    <mergeCell ref="A11:A190"/>
    <mergeCell ref="B11:B190"/>
    <mergeCell ref="C11:C190"/>
    <mergeCell ref="D11:D16"/>
    <mergeCell ref="E11:E16"/>
    <mergeCell ref="H179:H184"/>
    <mergeCell ref="I179:I184"/>
    <mergeCell ref="J179:J184"/>
    <mergeCell ref="K179:K184"/>
    <mergeCell ref="L179:L184"/>
    <mergeCell ref="M179:M184"/>
    <mergeCell ref="N179:N184"/>
    <mergeCell ref="O179:O184"/>
    <mergeCell ref="P179:P184"/>
    <mergeCell ref="Q179:Q184"/>
    <mergeCell ref="D185:D190"/>
    <mergeCell ref="D131:D136"/>
    <mergeCell ref="E131:E136"/>
    <mergeCell ref="F131:F136"/>
    <mergeCell ref="G131:G136"/>
    <mergeCell ref="W137:W142"/>
    <mergeCell ref="X137:X142"/>
    <mergeCell ref="Y137:Y142"/>
    <mergeCell ref="R143:R148"/>
    <mergeCell ref="S143:S148"/>
    <mergeCell ref="T143:T148"/>
    <mergeCell ref="U143:U148"/>
    <mergeCell ref="V143:V148"/>
    <mergeCell ref="W143:W148"/>
    <mergeCell ref="X143:X148"/>
    <mergeCell ref="Y143:Y148"/>
    <mergeCell ref="H173:H178"/>
    <mergeCell ref="I173:I178"/>
    <mergeCell ref="J173:J178"/>
    <mergeCell ref="K173:K178"/>
    <mergeCell ref="L173:L178"/>
    <mergeCell ref="M173:M178"/>
    <mergeCell ref="N173:N178"/>
    <mergeCell ref="O173:O178"/>
    <mergeCell ref="P173:P178"/>
    <mergeCell ref="Q173:Q178"/>
    <mergeCell ref="I143:I148"/>
    <mergeCell ref="J143:J148"/>
    <mergeCell ref="K143:K148"/>
    <mergeCell ref="L143:L148"/>
    <mergeCell ref="M143:M148"/>
    <mergeCell ref="N143:N148"/>
    <mergeCell ref="O143:O148"/>
    <mergeCell ref="D119:D124"/>
    <mergeCell ref="E119:E124"/>
    <mergeCell ref="F119:F124"/>
    <mergeCell ref="G119:G124"/>
    <mergeCell ref="H119:H124"/>
    <mergeCell ref="I119:I124"/>
    <mergeCell ref="J119:J124"/>
    <mergeCell ref="K119:K124"/>
    <mergeCell ref="L119:L124"/>
    <mergeCell ref="M119:M124"/>
    <mergeCell ref="N119:N124"/>
    <mergeCell ref="O119:O124"/>
    <mergeCell ref="P119:P124"/>
    <mergeCell ref="Q119:Q124"/>
    <mergeCell ref="D125:D130"/>
    <mergeCell ref="E125:E130"/>
    <mergeCell ref="F125:F130"/>
    <mergeCell ref="G125:G130"/>
    <mergeCell ref="H125:H130"/>
    <mergeCell ref="I125:I130"/>
    <mergeCell ref="J125:J130"/>
    <mergeCell ref="K125:K130"/>
    <mergeCell ref="L125:L130"/>
    <mergeCell ref="M125:M130"/>
    <mergeCell ref="D107:D112"/>
    <mergeCell ref="E107:E112"/>
    <mergeCell ref="F107:F112"/>
    <mergeCell ref="G107:G112"/>
    <mergeCell ref="H107:H112"/>
    <mergeCell ref="I107:I112"/>
    <mergeCell ref="J107:J112"/>
    <mergeCell ref="K107:K112"/>
    <mergeCell ref="L107:L112"/>
    <mergeCell ref="M107:M112"/>
    <mergeCell ref="N107:N112"/>
    <mergeCell ref="O107:O112"/>
    <mergeCell ref="P107:P112"/>
    <mergeCell ref="Q107:Q112"/>
    <mergeCell ref="D113:D118"/>
    <mergeCell ref="E113:E118"/>
    <mergeCell ref="F113:F118"/>
    <mergeCell ref="G113:G118"/>
    <mergeCell ref="H113:H118"/>
    <mergeCell ref="I113:I118"/>
    <mergeCell ref="J113:J118"/>
    <mergeCell ref="K113:K118"/>
    <mergeCell ref="L113:L118"/>
    <mergeCell ref="M113:M118"/>
    <mergeCell ref="N113:N118"/>
    <mergeCell ref="O113:O118"/>
    <mergeCell ref="P113:P118"/>
    <mergeCell ref="Q113:Q118"/>
    <mergeCell ref="D95:D100"/>
    <mergeCell ref="E95:E100"/>
    <mergeCell ref="F95:F100"/>
    <mergeCell ref="G95:G100"/>
    <mergeCell ref="H95:H100"/>
    <mergeCell ref="I95:I100"/>
    <mergeCell ref="J95:J100"/>
    <mergeCell ref="K95:K100"/>
    <mergeCell ref="L95:L100"/>
    <mergeCell ref="M95:M100"/>
    <mergeCell ref="N95:N100"/>
    <mergeCell ref="O95:O100"/>
    <mergeCell ref="P95:P100"/>
    <mergeCell ref="Q95:Q100"/>
    <mergeCell ref="D101:D106"/>
    <mergeCell ref="E101:E106"/>
    <mergeCell ref="F101:F106"/>
    <mergeCell ref="G101:G106"/>
    <mergeCell ref="H101:H106"/>
    <mergeCell ref="I101:I106"/>
    <mergeCell ref="J101:J106"/>
    <mergeCell ref="K101:K106"/>
    <mergeCell ref="L101:L106"/>
    <mergeCell ref="M101:M106"/>
    <mergeCell ref="N101:N106"/>
    <mergeCell ref="O101:O106"/>
    <mergeCell ref="P101:P106"/>
    <mergeCell ref="Q101:Q106"/>
    <mergeCell ref="Y155:Y160"/>
    <mergeCell ref="R149:R154"/>
    <mergeCell ref="R155:R160"/>
    <mergeCell ref="S155:S160"/>
    <mergeCell ref="T155:T160"/>
    <mergeCell ref="U155:U160"/>
    <mergeCell ref="V155:V160"/>
    <mergeCell ref="W155:W160"/>
    <mergeCell ref="X167:X172"/>
    <mergeCell ref="Y167:Y172"/>
    <mergeCell ref="X179:X184"/>
    <mergeCell ref="Y179:Y184"/>
    <mergeCell ref="H89:H94"/>
    <mergeCell ref="I89:I94"/>
    <mergeCell ref="J89:J94"/>
    <mergeCell ref="K89:K94"/>
    <mergeCell ref="L89:L94"/>
    <mergeCell ref="M89:M94"/>
    <mergeCell ref="N89:N94"/>
    <mergeCell ref="O89:O94"/>
    <mergeCell ref="P89:P94"/>
    <mergeCell ref="Q89:Q94"/>
    <mergeCell ref="P143:P148"/>
    <mergeCell ref="Q143:Q148"/>
    <mergeCell ref="R113:R118"/>
    <mergeCell ref="R119:R124"/>
    <mergeCell ref="S119:S124"/>
    <mergeCell ref="T119:T124"/>
    <mergeCell ref="U119:U124"/>
    <mergeCell ref="V119:V124"/>
    <mergeCell ref="W119:W124"/>
    <mergeCell ref="S125:S130"/>
    <mergeCell ref="R185:R190"/>
    <mergeCell ref="S185:S190"/>
    <mergeCell ref="T185:T190"/>
    <mergeCell ref="U185:U190"/>
    <mergeCell ref="V185:V190"/>
    <mergeCell ref="W185:W190"/>
    <mergeCell ref="X185:X190"/>
    <mergeCell ref="Y185:Y190"/>
    <mergeCell ref="R173:R178"/>
    <mergeCell ref="R179:R184"/>
    <mergeCell ref="S179:S184"/>
    <mergeCell ref="T179:T184"/>
    <mergeCell ref="U179:U184"/>
    <mergeCell ref="V179:V184"/>
    <mergeCell ref="W179:W184"/>
    <mergeCell ref="N125:N130"/>
    <mergeCell ref="O125:O130"/>
    <mergeCell ref="P125:P130"/>
    <mergeCell ref="Q125:Q130"/>
    <mergeCell ref="R137:R142"/>
    <mergeCell ref="S137:S142"/>
    <mergeCell ref="T137:T142"/>
    <mergeCell ref="U137:U142"/>
    <mergeCell ref="V137:V142"/>
    <mergeCell ref="S149:S154"/>
    <mergeCell ref="T149:T154"/>
    <mergeCell ref="U149:U154"/>
    <mergeCell ref="V149:V154"/>
    <mergeCell ref="W149:W154"/>
    <mergeCell ref="X149:X154"/>
    <mergeCell ref="Y149:Y154"/>
    <mergeCell ref="X155:X160"/>
    <mergeCell ref="S161:S166"/>
    <mergeCell ref="T161:T166"/>
    <mergeCell ref="U161:U166"/>
    <mergeCell ref="V161:V166"/>
    <mergeCell ref="W161:W166"/>
    <mergeCell ref="X161:X166"/>
    <mergeCell ref="Y161:Y166"/>
    <mergeCell ref="R161:R166"/>
    <mergeCell ref="R167:R172"/>
    <mergeCell ref="S167:S172"/>
    <mergeCell ref="T167:T172"/>
    <mergeCell ref="U167:U172"/>
    <mergeCell ref="V167:V172"/>
    <mergeCell ref="W167:W172"/>
    <mergeCell ref="S173:S178"/>
    <mergeCell ref="T173:T178"/>
    <mergeCell ref="U173:U178"/>
    <mergeCell ref="V173:V178"/>
    <mergeCell ref="W173:W178"/>
    <mergeCell ref="X173:X178"/>
    <mergeCell ref="Y173:Y178"/>
  </mergeCells>
  <conditionalFormatting sqref="P11:P190">
    <cfRule type="cellIs" dxfId="59" priority="1" operator="equal">
      <formula>"Muy Alta"</formula>
    </cfRule>
    <cfRule type="cellIs" dxfId="58" priority="2" operator="equal">
      <formula>"Alta"</formula>
    </cfRule>
    <cfRule type="cellIs" dxfId="57" priority="3" operator="equal">
      <formula>"Media"</formula>
    </cfRule>
    <cfRule type="cellIs" dxfId="56" priority="4" operator="equal">
      <formula>"Baja"</formula>
    </cfRule>
    <cfRule type="cellIs" dxfId="55" priority="5" operator="equal">
      <formula>"Muy Baja"</formula>
    </cfRule>
  </conditionalFormatting>
  <conditionalFormatting sqref="R11:R190">
    <cfRule type="cellIs" dxfId="54" priority="6" operator="equal">
      <formula>"Catastrófico"</formula>
    </cfRule>
    <cfRule type="cellIs" dxfId="53" priority="7" operator="equal">
      <formula>"Mayor"</formula>
    </cfRule>
    <cfRule type="cellIs" dxfId="52" priority="8" operator="equal">
      <formula>"Moderado"</formula>
    </cfRule>
    <cfRule type="cellIs" dxfId="51" priority="9" operator="equal">
      <formula>"Menor"</formula>
    </cfRule>
    <cfRule type="cellIs" dxfId="50" priority="10" operator="equal">
      <formula>"Leve"</formula>
    </cfRule>
  </conditionalFormatting>
  <conditionalFormatting sqref="T11:T190">
    <cfRule type="cellIs" dxfId="49" priority="11" operator="equal">
      <formula>"Catastrófico"</formula>
    </cfRule>
    <cfRule type="cellIs" dxfId="48" priority="12" operator="equal">
      <formula>"Mayor"</formula>
    </cfRule>
    <cfRule type="cellIs" dxfId="47" priority="13" operator="equal">
      <formula>"Moderado"</formula>
    </cfRule>
    <cfRule type="cellIs" dxfId="46" priority="14" operator="equal">
      <formula>"Menor"</formula>
    </cfRule>
    <cfRule type="cellIs" dxfId="45" priority="15" operator="equal">
      <formula>"Leve"</formula>
    </cfRule>
  </conditionalFormatting>
  <conditionalFormatting sqref="V11:V190">
    <cfRule type="cellIs" dxfId="44" priority="16" operator="equal">
      <formula>"Catastrófico"</formula>
    </cfRule>
    <cfRule type="cellIs" dxfId="43" priority="17" operator="equal">
      <formula>"Mayor"</formula>
    </cfRule>
    <cfRule type="cellIs" dxfId="42" priority="18" operator="equal">
      <formula>"Moderado"</formula>
    </cfRule>
    <cfRule type="cellIs" dxfId="41" priority="19" operator="equal">
      <formula>"Menor"</formula>
    </cfRule>
    <cfRule type="cellIs" dxfId="40" priority="20" operator="equal">
      <formula>"Leve"</formula>
    </cfRule>
  </conditionalFormatting>
  <conditionalFormatting sqref="Y11:Y190">
    <cfRule type="cellIs" dxfId="39" priority="21" operator="equal">
      <formula>"Extremo"</formula>
    </cfRule>
    <cfRule type="cellIs" dxfId="38" priority="22" operator="equal">
      <formula>"Alto"</formula>
    </cfRule>
    <cfRule type="cellIs" dxfId="37" priority="23" operator="equal">
      <formula>"Moderado"</formula>
    </cfRule>
    <cfRule type="cellIs" dxfId="36" priority="24" operator="equal">
      <formula>"Bajo"</formula>
    </cfRule>
  </conditionalFormatting>
  <conditionalFormatting sqref="AW11:AW190">
    <cfRule type="cellIs" dxfId="35" priority="25" operator="equal">
      <formula>"Muy Baja"</formula>
    </cfRule>
    <cfRule type="cellIs" dxfId="34" priority="26" operator="equal">
      <formula>"Baja"</formula>
    </cfRule>
    <cfRule type="cellIs" dxfId="33" priority="27" operator="equal">
      <formula>"Media"</formula>
    </cfRule>
    <cfRule type="cellIs" dxfId="32" priority="28" operator="equal">
      <formula>"Alta"</formula>
    </cfRule>
    <cfRule type="cellIs" dxfId="31" priority="29" operator="equal">
      <formula>"Muy Alta"</formula>
    </cfRule>
  </conditionalFormatting>
  <conditionalFormatting sqref="AZ11:AZ190">
    <cfRule type="cellIs" dxfId="30" priority="30" operator="equal">
      <formula>"Leve"</formula>
    </cfRule>
    <cfRule type="cellIs" dxfId="29" priority="31" operator="equal">
      <formula>"Menor"</formula>
    </cfRule>
    <cfRule type="cellIs" dxfId="28" priority="32" operator="equal">
      <formula>"Mayor"</formula>
    </cfRule>
    <cfRule type="cellIs" dxfId="27" priority="33" operator="equal">
      <formula>"Catastrófico"</formula>
    </cfRule>
  </conditionalFormatting>
  <conditionalFormatting sqref="AZ11:BB190">
    <cfRule type="cellIs" dxfId="26" priority="34" operator="equal">
      <formula>"Moderado"</formula>
    </cfRule>
  </conditionalFormatting>
  <conditionalFormatting sqref="BA11:BB190">
    <cfRule type="cellIs" dxfId="25" priority="35" operator="equal">
      <formula>"Extremo"</formula>
    </cfRule>
    <cfRule type="cellIs" dxfId="24" priority="36" operator="equal">
      <formula>"Alto"</formula>
    </cfRule>
    <cfRule type="cellIs" dxfId="23" priority="37" operator="equal">
      <formula>"Bajo"</formula>
    </cfRule>
  </conditionalFormatting>
  <dataValidations count="4">
    <dataValidation type="list" allowBlank="1" showErrorMessage="1" sqref="J11 J17 J23 J29 J35 J41 J47 J53 J59 J65 J71 J77 J83 J89 J95 J101 J107 J113 J119 J125 J131 J137 J143 J149 J155 J161 J167 J173 J179 J185">
      <formula1>"SI,NO"</formula1>
    </dataValidation>
    <dataValidation type="list" allowBlank="1" showErrorMessage="1" sqref="AH11:AH190">
      <formula1>"Primera línea,Segunda línea,Tercera línea"</formula1>
    </dataValidation>
    <dataValidation type="list" allowBlank="1" showErrorMessage="1" sqref="D11 D17 D23 D29 D35 D41 D47 D53 D59 D65 D71 D77 D83 D89 D95 D101 D107 D113 D119 D125 D131 D137 D143 D149 D155 D161 D167 D173 D179 D185">
      <formula1>"RG,RF,RLA/FT"</formula1>
    </dataValidation>
    <dataValidation type="list" allowBlank="1" showErrorMessage="1" sqref="BC11 BC17 BC23 BC29 BC35 BC41 BC47 BC53 BC59 BC65 BC71 BC77 BC83 BC89 BC95 BC101 BC107 BC113 BC119 BC125 BC131 BC137 BC143 BC149 BC155 BC161 BC167 BC173 BC179 BC185">
      <formula1>"Reducir,Aceptar,Evitar"</formula1>
    </dataValidation>
  </dataValidations>
  <pageMargins left="0.70866141732283472" right="0.70866141732283472" top="0.74803149606299213" bottom="0.74803149606299213" header="0" footer="0"/>
  <pageSetup scale="11" orientation="landscape" r:id="rId1"/>
  <headerFooter>
    <oddFooter>&amp;CPágina &amp;P de</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ErrorMessage="1">
          <x14:formula1>
            <xm:f>Tablas_GS!$B$8:$B$12</xm:f>
          </x14:formula1>
          <xm:sqref>P11 P17 P23 P29 P35 P41 P47 P53 P59 P65 P71 P77 P83 P89 P95 P101 P107 P113 P119 P125 P131 P137 P143 P149 P155 P161 P167 P173 P179 P185</xm:sqref>
        </x14:dataValidation>
        <x14:dataValidation type="list" allowBlank="1" showErrorMessage="1">
          <x14:formula1>
            <xm:f>Listas!$C$76:$C$90</xm:f>
          </x14:formula1>
          <xm:sqref>E17 E23 E29 E35 E41 E47 E53 E59 E65 E71 E77 E83 E89 E95 E101 E107 E113 E119 E125 E131 E137 E143 E149 E155 E161 E167 E173 E179 E185</xm:sqref>
        </x14:dataValidation>
        <x14:dataValidation type="list" allowBlank="1" showErrorMessage="1">
          <x14:formula1>
            <xm:f>Tablas_GS!$D$26:$D$28</xm:f>
          </x14:formula1>
          <xm:sqref>AK11:AK190</xm:sqref>
        </x14:dataValidation>
        <x14:dataValidation type="list" allowBlank="1" showErrorMessage="1">
          <x14:formula1>
            <xm:f>Tablas_GS!$D$31:$D$32</xm:f>
          </x14:formula1>
          <xm:sqref>AR11:AR190</xm:sqref>
        </x14:dataValidation>
        <x14:dataValidation type="list" allowBlank="1" showErrorMessage="1">
          <x14:formula1>
            <xm:f>Listas!$C$76:$C$96</xm:f>
          </x14:formula1>
          <xm:sqref>E11</xm:sqref>
        </x14:dataValidation>
        <x14:dataValidation type="list" allowBlank="1" showErrorMessage="1">
          <x14:formula1>
            <xm:f>Listas!$B$70:$B$73</xm:f>
          </x14:formula1>
          <xm:sqref>H11 H17 H23 H29 H35 H41 H47 H53 H59 H65 H71 H77 H83 H89 H95 H101 H107 H113 H119 H125 H131 H137 H143 H149 H155 H161 H167 H173 H179 H185</xm:sqref>
        </x14:dataValidation>
        <x14:dataValidation type="list" allowBlank="1" showErrorMessage="1">
          <x14:formula1>
            <xm:f>Listas!$B$52:$B$55</xm:f>
          </x14:formula1>
          <xm:sqref>B11</xm:sqref>
        </x14:dataValidation>
        <x14:dataValidation type="list" allowBlank="1" showErrorMessage="1">
          <x14:formula1>
            <xm:f>Listas!$E$76:$E$87</xm:f>
          </x14:formula1>
          <xm:sqref>F11 F17 F23 F29 F35 F41 F47 F53 F59 F65 F71 F77 F83 F89 F95 F101 F107 F113 F119 F125 F131 F137 F143 F149 F155 F161 F167 F173 F179 F185</xm:sqref>
        </x14:dataValidation>
        <x14:dataValidation type="list" allowBlank="1" showErrorMessage="1">
          <x14:formula1>
            <xm:f>Listas!$B$76:$B$96</xm:f>
          </x14:formula1>
          <xm:sqref>A11</xm:sqref>
        </x14:dataValidation>
        <x14:dataValidation type="list" allowBlank="1" showErrorMessage="1">
          <x14:formula1>
            <xm:f>Tablas_GS!$D$29:$D$30</xm:f>
          </x14:formula1>
          <xm:sqref>AM11:AM190</xm:sqref>
        </x14:dataValidation>
        <x14:dataValidation type="list" allowBlank="1" showErrorMessage="1">
          <x14:formula1>
            <xm:f>Tablas_GS!$D$35:$D$36</xm:f>
          </x14:formula1>
          <xm:sqref>AT11:AT190</xm:sqref>
        </x14:dataValidation>
        <x14:dataValidation type="list" allowBlank="1" showErrorMessage="1">
          <x14:formula1>
            <xm:f>Tablas_GS!$B$17:$B$21</xm:f>
          </x14:formula1>
          <xm:sqref>R11 T11 R17 T17 R23 T23 R29 T29 R35 T35 R41 T41 R47 T47 R53 T53 R59 T59 R65 T65 R71 T71 R77 T77 R83 T83 R89 T89 R95 T95 R101 T101 R107 T107 R113 T113 R119 T119 R125 T125 R131 T131 R137 T137 R143 T143 R149 T149 R155 T155 R161 T161 R167 T167 R173 T173 R179 T179 R185 T185</xm:sqref>
        </x14:dataValidation>
        <x14:dataValidation type="list" allowBlank="1" showErrorMessage="1">
          <x14:formula1>
            <xm:f>Tablas_GS!$D$33:$D$34</xm:f>
          </x14:formula1>
          <xm:sqref>AS11:AS190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001"/>
  <sheetViews>
    <sheetView showGridLines="0" zoomScale="80" zoomScaleNormal="80" workbookViewId="0">
      <selection activeCell="F47" sqref="F52"/>
    </sheetView>
  </sheetViews>
  <sheetFormatPr baseColWidth="10" defaultColWidth="14.42578125" defaultRowHeight="15" customHeight="1" x14ac:dyDescent="0.25"/>
  <cols>
    <col min="1" max="1" width="23.7109375" customWidth="1"/>
    <col min="2" max="2" width="26.7109375" customWidth="1"/>
    <col min="3" max="3" width="18.42578125" hidden="1" customWidth="1"/>
    <col min="4" max="4" width="7.28515625" customWidth="1"/>
    <col min="5" max="5" width="7.42578125" customWidth="1"/>
    <col min="6" max="6" width="7.85546875" customWidth="1"/>
    <col min="7" max="7" width="43.140625" customWidth="1"/>
    <col min="8" max="8" width="52.42578125" customWidth="1"/>
    <col min="9" max="9" width="37.28515625" customWidth="1"/>
    <col min="10" max="12" width="28.7109375" customWidth="1"/>
    <col min="13" max="13" width="16.28515625" customWidth="1"/>
    <col min="14" max="14" width="21.42578125" customWidth="1"/>
    <col min="15" max="15" width="19.42578125" customWidth="1"/>
    <col min="16" max="18" width="13.42578125" customWidth="1"/>
    <col min="19" max="19" width="12.140625" customWidth="1"/>
    <col min="20" max="20" width="17.28515625" customWidth="1"/>
    <col min="21" max="21" width="25.42578125" customWidth="1"/>
    <col min="22" max="22" width="10.85546875" customWidth="1"/>
    <col min="23" max="23" width="10.7109375" customWidth="1"/>
    <col min="24" max="24" width="13.140625" customWidth="1"/>
    <col min="25" max="25" width="11.42578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15" customHeight="1" x14ac:dyDescent="0.25">
      <c r="A1" s="487"/>
      <c r="B1" s="373"/>
      <c r="C1" s="110"/>
      <c r="D1" s="481" t="s">
        <v>758</v>
      </c>
      <c r="E1" s="372"/>
      <c r="F1" s="372"/>
      <c r="G1" s="372"/>
      <c r="H1" s="372"/>
      <c r="I1" s="372"/>
      <c r="J1" s="372"/>
      <c r="K1" s="373"/>
      <c r="L1" s="482" t="str">
        <f>Contexto!G1</f>
        <v>Código: GMC-PR-02-FR-01</v>
      </c>
      <c r="M1" s="339"/>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480"/>
      <c r="AO1" s="357"/>
    </row>
    <row r="2" spans="1:41" ht="15" customHeight="1" x14ac:dyDescent="0.25">
      <c r="A2" s="430"/>
      <c r="B2" s="431"/>
      <c r="C2" s="110"/>
      <c r="D2" s="426"/>
      <c r="E2" s="427"/>
      <c r="F2" s="427"/>
      <c r="G2" s="427"/>
      <c r="H2" s="427"/>
      <c r="I2" s="427"/>
      <c r="J2" s="427"/>
      <c r="K2" s="428"/>
      <c r="L2" s="482" t="str">
        <f>Contexto!G2</f>
        <v>Versión: 04</v>
      </c>
      <c r="M2" s="339"/>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480"/>
      <c r="AO2" s="357"/>
    </row>
    <row r="3" spans="1:41" ht="15" customHeight="1" x14ac:dyDescent="0.25">
      <c r="A3" s="432"/>
      <c r="B3" s="433"/>
      <c r="C3" s="110"/>
      <c r="D3" s="483" t="s">
        <v>759</v>
      </c>
      <c r="E3" s="448"/>
      <c r="F3" s="448"/>
      <c r="G3" s="448"/>
      <c r="H3" s="448"/>
      <c r="I3" s="448"/>
      <c r="J3" s="448"/>
      <c r="K3" s="484"/>
      <c r="L3" s="328" t="s">
        <v>756</v>
      </c>
      <c r="M3" s="329"/>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330"/>
      <c r="AO3" s="302"/>
    </row>
    <row r="4" spans="1:41" ht="30" customHeight="1" x14ac:dyDescent="0.25">
      <c r="A4" s="426"/>
      <c r="B4" s="428"/>
      <c r="C4" s="110"/>
      <c r="D4" s="449"/>
      <c r="E4" s="450"/>
      <c r="F4" s="450"/>
      <c r="G4" s="450"/>
      <c r="H4" s="450"/>
      <c r="I4" s="450"/>
      <c r="J4" s="450"/>
      <c r="K4" s="485"/>
      <c r="L4" s="482" t="s">
        <v>790</v>
      </c>
      <c r="M4" s="339"/>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480"/>
      <c r="AO4" s="357"/>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1" ht="20.25" customHeight="1" x14ac:dyDescent="0.25">
      <c r="A6" s="486" t="s">
        <v>187</v>
      </c>
      <c r="B6" s="356"/>
      <c r="C6" s="356"/>
      <c r="D6" s="356"/>
      <c r="E6" s="356"/>
      <c r="F6" s="356"/>
      <c r="G6" s="356"/>
      <c r="H6" s="356"/>
      <c r="I6" s="357"/>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15.75" customHeight="1" x14ac:dyDescent="0.35">
      <c r="A7" s="2"/>
      <c r="B7" s="2"/>
      <c r="C7" s="112"/>
      <c r="D7" s="2"/>
      <c r="E7" s="2"/>
      <c r="F7" s="113"/>
      <c r="G7" s="113"/>
      <c r="H7" s="113"/>
      <c r="I7" s="114"/>
      <c r="J7" s="114"/>
      <c r="K7" s="113"/>
      <c r="L7" s="113"/>
      <c r="M7" s="113"/>
      <c r="N7" s="115"/>
      <c r="O7" s="2"/>
      <c r="P7" s="2"/>
      <c r="Q7" s="2"/>
      <c r="R7" s="2"/>
      <c r="S7" s="2"/>
      <c r="T7" s="2"/>
      <c r="U7" s="2"/>
      <c r="V7" s="2"/>
      <c r="W7" s="2"/>
      <c r="X7" s="2"/>
      <c r="Y7" s="2"/>
      <c r="Z7" s="2"/>
      <c r="AA7" s="2"/>
      <c r="AB7" s="2"/>
      <c r="AC7" s="2"/>
      <c r="AD7" s="2"/>
      <c r="AE7" s="2"/>
      <c r="AF7" s="2"/>
      <c r="AG7" s="2"/>
      <c r="AH7" s="2"/>
      <c r="AI7" s="2"/>
      <c r="AJ7" s="2"/>
      <c r="AK7" s="2"/>
      <c r="AL7" s="2"/>
      <c r="AM7" s="2"/>
      <c r="AN7" s="2"/>
      <c r="AO7" s="2"/>
    </row>
    <row r="8" spans="1:41" ht="33.75" customHeight="1" x14ac:dyDescent="0.25">
      <c r="A8" s="488" t="s">
        <v>102</v>
      </c>
      <c r="B8" s="488" t="s">
        <v>104</v>
      </c>
      <c r="C8" s="489"/>
      <c r="D8" s="490" t="s">
        <v>105</v>
      </c>
      <c r="E8" s="405"/>
      <c r="F8" s="405"/>
      <c r="G8" s="405"/>
      <c r="H8" s="405"/>
      <c r="I8" s="406"/>
      <c r="J8" s="500" t="s">
        <v>106</v>
      </c>
      <c r="K8" s="423"/>
      <c r="L8" s="423"/>
      <c r="M8" s="497"/>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41" ht="114.75" customHeight="1" x14ac:dyDescent="0.25">
      <c r="A9" s="411"/>
      <c r="B9" s="411"/>
      <c r="C9" s="344"/>
      <c r="D9" s="501" t="s">
        <v>188</v>
      </c>
      <c r="E9" s="423"/>
      <c r="F9" s="424"/>
      <c r="G9" s="116" t="s">
        <v>189</v>
      </c>
      <c r="H9" s="117" t="s">
        <v>190</v>
      </c>
      <c r="I9" s="116" t="s">
        <v>191</v>
      </c>
      <c r="J9" s="118" t="s">
        <v>111</v>
      </c>
      <c r="K9" s="118" t="s">
        <v>112</v>
      </c>
      <c r="L9" s="502" t="s">
        <v>192</v>
      </c>
      <c r="M9" s="339"/>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ht="98.25" customHeight="1" x14ac:dyDescent="0.25">
      <c r="A10" s="494" t="s">
        <v>193</v>
      </c>
      <c r="B10" s="495" t="s">
        <v>153</v>
      </c>
      <c r="C10" s="119" t="str">
        <f t="shared" ref="C10:C14" si="0">CONCATENATE(D10,"-",E10,"-",F10)</f>
        <v>RC-TIC -1</v>
      </c>
      <c r="D10" s="119" t="s">
        <v>194</v>
      </c>
      <c r="E10" s="119" t="s">
        <v>155</v>
      </c>
      <c r="F10" s="120">
        <v>1</v>
      </c>
      <c r="G10" s="121" t="s">
        <v>794</v>
      </c>
      <c r="H10" s="122" t="s">
        <v>195</v>
      </c>
      <c r="I10" s="122" t="s">
        <v>196</v>
      </c>
      <c r="J10" s="123" t="s">
        <v>197</v>
      </c>
      <c r="K10" s="123" t="str">
        <f>H48</f>
        <v>CATASTROFICO</v>
      </c>
      <c r="L10" s="124" t="str">
        <f t="shared" ref="L10:L14" si="1">CONCATENATE(J10,K10)</f>
        <v>CASI SEGUROCATASTROFICO</v>
      </c>
      <c r="M10" s="125"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EXTREMO</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x14ac:dyDescent="0.25">
      <c r="A11" s="342"/>
      <c r="B11" s="342"/>
      <c r="C11" s="119" t="str">
        <f t="shared" si="0"/>
        <v>--</v>
      </c>
      <c r="D11" s="119"/>
      <c r="E11" s="119"/>
      <c r="F11" s="120"/>
      <c r="G11" s="121"/>
      <c r="H11" s="122"/>
      <c r="I11" s="122"/>
      <c r="J11" s="123"/>
      <c r="K11" s="123" t="str">
        <f>I48</f>
        <v>SIN IMPACTO</v>
      </c>
      <c r="L11" s="124" t="str">
        <f t="shared" si="1"/>
        <v>SIN IMPACTO</v>
      </c>
      <c r="M11" s="125" t="b">
        <f t="shared" si="2"/>
        <v>0</v>
      </c>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x14ac:dyDescent="0.25">
      <c r="A12" s="342"/>
      <c r="B12" s="342"/>
      <c r="C12" s="119" t="str">
        <f t="shared" si="0"/>
        <v>--</v>
      </c>
      <c r="D12" s="119"/>
      <c r="E12" s="119"/>
      <c r="F12" s="120"/>
      <c r="G12" s="121"/>
      <c r="H12" s="122"/>
      <c r="I12" s="122"/>
      <c r="J12" s="123"/>
      <c r="K12" s="123" t="str">
        <f>J48</f>
        <v>SIN IMPACTO</v>
      </c>
      <c r="L12" s="124" t="str">
        <f t="shared" si="1"/>
        <v>SIN IMPACTO</v>
      </c>
      <c r="M12" s="125" t="b">
        <f t="shared" si="2"/>
        <v>0</v>
      </c>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x14ac:dyDescent="0.25">
      <c r="A13" s="342"/>
      <c r="B13" s="342"/>
      <c r="C13" s="119" t="str">
        <f t="shared" si="0"/>
        <v>--</v>
      </c>
      <c r="D13" s="119"/>
      <c r="E13" s="119"/>
      <c r="F13" s="120"/>
      <c r="G13" s="120"/>
      <c r="H13" s="125"/>
      <c r="I13" s="125"/>
      <c r="J13" s="123"/>
      <c r="K13" s="123" t="str">
        <f>K48</f>
        <v>SIN IMPACTO</v>
      </c>
      <c r="L13" s="124" t="str">
        <f t="shared" si="1"/>
        <v>SIN IMPACTO</v>
      </c>
      <c r="M13" s="125" t="b">
        <f t="shared" si="2"/>
        <v>0</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ht="15.75" customHeight="1" x14ac:dyDescent="0.25">
      <c r="A14" s="344"/>
      <c r="B14" s="344"/>
      <c r="C14" s="119" t="str">
        <f t="shared" si="0"/>
        <v>--</v>
      </c>
      <c r="D14" s="119"/>
      <c r="E14" s="119"/>
      <c r="F14" s="120"/>
      <c r="G14" s="120"/>
      <c r="H14" s="125"/>
      <c r="I14" s="125"/>
      <c r="J14" s="123"/>
      <c r="K14" s="123" t="str">
        <f>L48</f>
        <v>SIN IMPACTO</v>
      </c>
      <c r="L14" s="124" t="str">
        <f t="shared" si="1"/>
        <v>SIN IMPACTO</v>
      </c>
      <c r="M14" s="125" t="b">
        <f t="shared" si="2"/>
        <v>0</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ht="33.75" customHeight="1" x14ac:dyDescent="0.25">
      <c r="A15" s="2"/>
      <c r="B15" s="2"/>
      <c r="C15" s="2"/>
      <c r="D15" s="2"/>
      <c r="E15" s="2"/>
      <c r="F15" s="126"/>
      <c r="G15" s="126"/>
      <c r="H15" s="126"/>
      <c r="I15" s="126"/>
      <c r="J15" s="127"/>
      <c r="K15" s="127"/>
      <c r="L15" s="128"/>
      <c r="M15" s="129"/>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16.5" customHeight="1" x14ac:dyDescent="0.35">
      <c r="A16" s="2"/>
      <c r="B16" s="2"/>
      <c r="C16" s="2"/>
      <c r="D16" s="2"/>
      <c r="E16" s="2"/>
      <c r="F16" s="113"/>
      <c r="G16" s="113"/>
      <c r="H16" s="113"/>
      <c r="I16" s="113"/>
      <c r="J16" s="113"/>
      <c r="K16" s="113"/>
      <c r="L16" s="113"/>
      <c r="M16" s="113"/>
      <c r="N16" s="115"/>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ht="15.75" x14ac:dyDescent="0.25">
      <c r="A17" s="2"/>
      <c r="B17" s="2"/>
      <c r="C17" s="2"/>
      <c r="D17" s="2"/>
      <c r="E17" s="2"/>
      <c r="F17" s="2"/>
      <c r="G17" s="496" t="s">
        <v>198</v>
      </c>
      <c r="H17" s="423"/>
      <c r="I17" s="497"/>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x14ac:dyDescent="0.25">
      <c r="A18" s="2"/>
      <c r="B18" s="2"/>
      <c r="C18" s="2"/>
      <c r="D18" s="2"/>
      <c r="E18" s="2"/>
      <c r="F18" s="2"/>
      <c r="G18" s="130" t="s">
        <v>199</v>
      </c>
      <c r="H18" s="130" t="s">
        <v>200</v>
      </c>
      <c r="I18" s="130" t="s">
        <v>139</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ht="30" x14ac:dyDescent="0.25">
      <c r="A19" s="2"/>
      <c r="B19" s="2"/>
      <c r="C19" s="2"/>
      <c r="D19" s="2"/>
      <c r="E19" s="2"/>
      <c r="F19" s="2"/>
      <c r="G19" s="322" t="s">
        <v>197</v>
      </c>
      <c r="H19" s="131" t="s">
        <v>201</v>
      </c>
      <c r="I19" s="131" t="s">
        <v>202</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spans="1:41" ht="30" x14ac:dyDescent="0.25">
      <c r="A20" s="2"/>
      <c r="B20" s="2"/>
      <c r="C20" s="2"/>
      <c r="D20" s="2"/>
      <c r="E20" s="2"/>
      <c r="F20" s="2"/>
      <c r="G20" s="323" t="s">
        <v>203</v>
      </c>
      <c r="H20" s="131" t="s">
        <v>204</v>
      </c>
      <c r="I20" s="131" t="s">
        <v>205</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ht="30" customHeight="1" x14ac:dyDescent="0.25">
      <c r="A21" s="2"/>
      <c r="B21" s="2"/>
      <c r="C21" s="2"/>
      <c r="D21" s="2"/>
      <c r="E21" s="2"/>
      <c r="F21" s="2"/>
      <c r="G21" s="324" t="s">
        <v>206</v>
      </c>
      <c r="H21" s="131" t="s">
        <v>207</v>
      </c>
      <c r="I21" s="131" t="s">
        <v>208</v>
      </c>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ht="30" customHeight="1" x14ac:dyDescent="0.25">
      <c r="A22" s="2"/>
      <c r="B22" s="2"/>
      <c r="C22" s="2"/>
      <c r="D22" s="2"/>
      <c r="E22" s="2"/>
      <c r="F22" s="2"/>
      <c r="G22" s="325" t="s">
        <v>209</v>
      </c>
      <c r="H22" s="131" t="s">
        <v>210</v>
      </c>
      <c r="I22" s="131" t="s">
        <v>211</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ht="53.25" customHeight="1" x14ac:dyDescent="0.25">
      <c r="A23" s="2"/>
      <c r="B23" s="2"/>
      <c r="C23" s="2"/>
      <c r="D23" s="2"/>
      <c r="E23" s="2"/>
      <c r="F23" s="2"/>
      <c r="G23" s="326" t="s">
        <v>212</v>
      </c>
      <c r="H23" s="131" t="s">
        <v>213</v>
      </c>
      <c r="I23" s="131" t="s">
        <v>214</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ht="15.75" customHeight="1" x14ac:dyDescent="0.3">
      <c r="A24" s="2"/>
      <c r="B24" s="2"/>
      <c r="C24" s="2"/>
      <c r="D24" s="2"/>
      <c r="E24" s="2"/>
      <c r="F24" s="132"/>
      <c r="G24" s="2"/>
      <c r="H24" s="38"/>
      <c r="I24" s="38"/>
      <c r="J24" s="38"/>
      <c r="K24" s="38"/>
      <c r="L24" s="38"/>
      <c r="M24" s="38"/>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15.75" customHeight="1" x14ac:dyDescent="0.25">
      <c r="A25" s="2"/>
      <c r="B25" s="2"/>
      <c r="C25" s="2"/>
      <c r="D25" s="2"/>
      <c r="E25" s="2"/>
      <c r="F25" s="498" t="s">
        <v>215</v>
      </c>
      <c r="G25" s="338"/>
      <c r="H25" s="338"/>
      <c r="I25" s="338"/>
      <c r="J25" s="338"/>
      <c r="K25" s="338"/>
      <c r="L25" s="339"/>
      <c r="M25" s="38"/>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ht="15" customHeight="1" x14ac:dyDescent="0.25">
      <c r="A26" s="2"/>
      <c r="B26" s="2"/>
      <c r="C26" s="2"/>
      <c r="D26" s="2"/>
      <c r="E26" s="2"/>
      <c r="F26" s="499" t="s">
        <v>129</v>
      </c>
      <c r="G26" s="499" t="s">
        <v>216</v>
      </c>
      <c r="H26" s="133">
        <v>1</v>
      </c>
      <c r="I26" s="133">
        <v>2</v>
      </c>
      <c r="J26" s="133">
        <v>3</v>
      </c>
      <c r="K26" s="133">
        <v>4</v>
      </c>
      <c r="L26" s="133">
        <v>5</v>
      </c>
      <c r="M26" s="2"/>
      <c r="N26" s="503" t="s">
        <v>217</v>
      </c>
      <c r="O26" s="380"/>
      <c r="P26" s="380"/>
      <c r="Q26" s="380"/>
      <c r="R26" s="380"/>
      <c r="S26" s="380"/>
      <c r="T26" s="380"/>
      <c r="U26" s="380"/>
      <c r="V26" s="381"/>
      <c r="W26" s="2"/>
      <c r="X26" s="2"/>
      <c r="Y26" s="2"/>
      <c r="Z26" s="2"/>
      <c r="AA26" s="2"/>
      <c r="AB26" s="2"/>
      <c r="AC26" s="2"/>
      <c r="AD26" s="2"/>
      <c r="AE26" s="2"/>
      <c r="AF26" s="2"/>
      <c r="AG26" s="2"/>
      <c r="AH26" s="2"/>
      <c r="AI26" s="2"/>
      <c r="AJ26" s="2"/>
      <c r="AK26" s="2"/>
      <c r="AL26" s="2"/>
      <c r="AM26" s="2"/>
      <c r="AN26" s="2"/>
      <c r="AO26" s="2"/>
    </row>
    <row r="27" spans="1:41" ht="56.25" customHeight="1" x14ac:dyDescent="0.25">
      <c r="A27" s="2"/>
      <c r="B27" s="2"/>
      <c r="C27" s="2"/>
      <c r="D27" s="2"/>
      <c r="E27" s="2"/>
      <c r="F27" s="344"/>
      <c r="G27" s="344"/>
      <c r="H27" s="134" t="s">
        <v>218</v>
      </c>
      <c r="I27" s="134" t="s">
        <v>218</v>
      </c>
      <c r="J27" s="134" t="s">
        <v>218</v>
      </c>
      <c r="K27" s="134" t="s">
        <v>218</v>
      </c>
      <c r="L27" s="134" t="s">
        <v>218</v>
      </c>
      <c r="M27" s="2"/>
      <c r="N27" s="504" t="s">
        <v>112</v>
      </c>
      <c r="O27" s="505"/>
      <c r="P27" s="505"/>
      <c r="Q27" s="505"/>
      <c r="R27" s="505"/>
      <c r="S27" s="505"/>
      <c r="T27" s="505"/>
      <c r="U27" s="505"/>
      <c r="V27" s="506"/>
      <c r="W27" s="2"/>
      <c r="X27" s="2"/>
      <c r="Y27" s="2"/>
      <c r="Z27" s="2"/>
      <c r="AA27" s="2"/>
      <c r="AB27" s="2"/>
      <c r="AC27" s="2"/>
      <c r="AD27" s="2"/>
      <c r="AE27" s="2"/>
      <c r="AF27" s="2"/>
      <c r="AG27" s="2"/>
      <c r="AH27" s="2"/>
      <c r="AI27" s="2"/>
      <c r="AJ27" s="2"/>
      <c r="AK27" s="2"/>
      <c r="AL27" s="2"/>
      <c r="AM27" s="2"/>
      <c r="AN27" s="2"/>
      <c r="AO27" s="2"/>
    </row>
    <row r="28" spans="1:41" ht="15.75" customHeight="1" x14ac:dyDescent="0.25">
      <c r="A28" s="23"/>
      <c r="B28" s="23"/>
      <c r="C28" s="23"/>
      <c r="D28" s="23"/>
      <c r="E28" s="23"/>
      <c r="F28" s="135">
        <v>16</v>
      </c>
      <c r="G28" s="327" t="s">
        <v>219</v>
      </c>
      <c r="H28" s="78"/>
      <c r="I28" s="78"/>
      <c r="J28" s="78"/>
      <c r="K28" s="78"/>
      <c r="L28" s="78"/>
      <c r="M28" s="23"/>
      <c r="N28" s="491" t="s">
        <v>111</v>
      </c>
      <c r="O28" s="137"/>
      <c r="P28" s="138"/>
      <c r="Q28" s="139" t="s">
        <v>220</v>
      </c>
      <c r="R28" s="139" t="s">
        <v>162</v>
      </c>
      <c r="S28" s="140" t="s">
        <v>180</v>
      </c>
      <c r="T28" s="141" t="s">
        <v>221</v>
      </c>
      <c r="U28" s="142" t="s">
        <v>222</v>
      </c>
      <c r="V28" s="143"/>
      <c r="W28" s="23"/>
      <c r="X28" s="23"/>
      <c r="Y28" s="23"/>
      <c r="Z28" s="23"/>
      <c r="AA28" s="23"/>
      <c r="AB28" s="23"/>
      <c r="AC28" s="23"/>
      <c r="AD28" s="23"/>
      <c r="AE28" s="23"/>
      <c r="AF28" s="23"/>
      <c r="AG28" s="23"/>
      <c r="AH28" s="23"/>
      <c r="AI28" s="23"/>
      <c r="AJ28" s="23"/>
      <c r="AK28" s="23"/>
      <c r="AL28" s="23"/>
      <c r="AM28" s="23"/>
      <c r="AN28" s="23"/>
      <c r="AO28" s="23"/>
    </row>
    <row r="29" spans="1:41" ht="15.75" customHeight="1" x14ac:dyDescent="0.25">
      <c r="A29" s="23"/>
      <c r="B29" s="23"/>
      <c r="C29" s="23"/>
      <c r="D29" s="23"/>
      <c r="E29" s="23"/>
      <c r="F29" s="144">
        <v>1</v>
      </c>
      <c r="G29" s="136" t="s">
        <v>223</v>
      </c>
      <c r="H29" s="78" t="s">
        <v>224</v>
      </c>
      <c r="I29" s="78"/>
      <c r="J29" s="78"/>
      <c r="K29" s="78"/>
      <c r="L29" s="78"/>
      <c r="M29" s="23"/>
      <c r="N29" s="492"/>
      <c r="O29" s="145"/>
      <c r="P29" s="38"/>
      <c r="Q29" s="146">
        <v>1</v>
      </c>
      <c r="R29" s="146">
        <v>2</v>
      </c>
      <c r="S29" s="147">
        <v>3</v>
      </c>
      <c r="T29" s="146">
        <v>4</v>
      </c>
      <c r="U29" s="148">
        <v>5</v>
      </c>
      <c r="V29" s="143"/>
      <c r="W29" s="23"/>
      <c r="X29" s="23"/>
      <c r="Y29" s="23"/>
      <c r="Z29" s="23"/>
      <c r="AA29" s="23"/>
      <c r="AB29" s="23"/>
      <c r="AC29" s="23"/>
      <c r="AD29" s="23"/>
      <c r="AE29" s="23"/>
      <c r="AF29" s="23"/>
      <c r="AG29" s="23"/>
      <c r="AH29" s="23"/>
      <c r="AI29" s="23"/>
      <c r="AJ29" s="23"/>
      <c r="AK29" s="23"/>
      <c r="AL29" s="23"/>
      <c r="AM29" s="23"/>
      <c r="AN29" s="23"/>
      <c r="AO29" s="23"/>
    </row>
    <row r="30" spans="1:41" ht="32.25" customHeight="1" x14ac:dyDescent="0.25">
      <c r="A30" s="23"/>
      <c r="B30" s="23"/>
      <c r="C30" s="23"/>
      <c r="D30" s="23"/>
      <c r="E30" s="23"/>
      <c r="F30" s="144">
        <v>2</v>
      </c>
      <c r="G30" s="136" t="s">
        <v>225</v>
      </c>
      <c r="H30" s="78" t="s">
        <v>224</v>
      </c>
      <c r="I30" s="78"/>
      <c r="J30" s="78"/>
      <c r="K30" s="78"/>
      <c r="L30" s="78"/>
      <c r="M30" s="23"/>
      <c r="N30" s="492"/>
      <c r="O30" s="149" t="s">
        <v>226</v>
      </c>
      <c r="P30" s="146">
        <v>5</v>
      </c>
      <c r="Q30" s="150" t="s">
        <v>227</v>
      </c>
      <c r="R30" s="151" t="s">
        <v>227</v>
      </c>
      <c r="S30" s="152" t="s">
        <v>228</v>
      </c>
      <c r="T30" s="153" t="s">
        <v>228</v>
      </c>
      <c r="U30" s="154" t="s">
        <v>228</v>
      </c>
      <c r="V30" s="143"/>
      <c r="W30" s="23"/>
      <c r="X30" s="23"/>
      <c r="Y30" s="23"/>
      <c r="Z30" s="23"/>
      <c r="AA30" s="23"/>
      <c r="AB30" s="23"/>
      <c r="AC30" s="23"/>
      <c r="AD30" s="23"/>
      <c r="AE30" s="23"/>
      <c r="AF30" s="23"/>
      <c r="AG30" s="23"/>
      <c r="AH30" s="23"/>
      <c r="AI30" s="23"/>
      <c r="AJ30" s="23"/>
      <c r="AK30" s="23"/>
      <c r="AL30" s="23"/>
      <c r="AM30" s="23"/>
      <c r="AN30" s="23"/>
      <c r="AO30" s="23"/>
    </row>
    <row r="31" spans="1:41" ht="15.75" customHeight="1" x14ac:dyDescent="0.25">
      <c r="A31" s="23"/>
      <c r="B31" s="23"/>
      <c r="C31" s="23"/>
      <c r="D31" s="23"/>
      <c r="E31" s="23"/>
      <c r="F31" s="144">
        <v>3</v>
      </c>
      <c r="G31" s="136" t="s">
        <v>229</v>
      </c>
      <c r="H31" s="78" t="s">
        <v>224</v>
      </c>
      <c r="I31" s="78"/>
      <c r="J31" s="78"/>
      <c r="K31" s="78"/>
      <c r="L31" s="78"/>
      <c r="M31" s="23"/>
      <c r="N31" s="492"/>
      <c r="O31" s="149" t="s">
        <v>230</v>
      </c>
      <c r="P31" s="146">
        <v>4</v>
      </c>
      <c r="Q31" s="155" t="s">
        <v>231</v>
      </c>
      <c r="R31" s="156" t="s">
        <v>227</v>
      </c>
      <c r="S31" s="157" t="s">
        <v>227</v>
      </c>
      <c r="T31" s="158" t="s">
        <v>228</v>
      </c>
      <c r="U31" s="159" t="s">
        <v>228</v>
      </c>
      <c r="V31" s="143"/>
      <c r="W31" s="23"/>
      <c r="X31" s="23"/>
      <c r="Y31" s="23"/>
      <c r="Z31" s="23"/>
      <c r="AA31" s="23"/>
      <c r="AB31" s="23"/>
      <c r="AC31" s="23"/>
      <c r="AD31" s="23"/>
      <c r="AE31" s="23"/>
      <c r="AF31" s="23"/>
      <c r="AG31" s="23"/>
      <c r="AH31" s="23"/>
      <c r="AI31" s="23"/>
      <c r="AJ31" s="23"/>
      <c r="AK31" s="23"/>
      <c r="AL31" s="23"/>
      <c r="AM31" s="23"/>
      <c r="AN31" s="23"/>
      <c r="AO31" s="23"/>
    </row>
    <row r="32" spans="1:41" ht="28.5" customHeight="1" x14ac:dyDescent="0.25">
      <c r="A32" s="23"/>
      <c r="B32" s="23"/>
      <c r="C32" s="23"/>
      <c r="D32" s="23"/>
      <c r="E32" s="23"/>
      <c r="F32" s="144">
        <v>4</v>
      </c>
      <c r="G32" s="136" t="s">
        <v>232</v>
      </c>
      <c r="H32" s="78" t="s">
        <v>224</v>
      </c>
      <c r="I32" s="78"/>
      <c r="J32" s="78"/>
      <c r="K32" s="78"/>
      <c r="L32" s="78"/>
      <c r="M32" s="23"/>
      <c r="N32" s="492"/>
      <c r="O32" s="149" t="s">
        <v>233</v>
      </c>
      <c r="P32" s="146">
        <v>3</v>
      </c>
      <c r="Q32" s="160" t="s">
        <v>234</v>
      </c>
      <c r="R32" s="161" t="s">
        <v>231</v>
      </c>
      <c r="S32" s="157" t="s">
        <v>227</v>
      </c>
      <c r="T32" s="158" t="s">
        <v>228</v>
      </c>
      <c r="U32" s="159" t="s">
        <v>228</v>
      </c>
      <c r="V32" s="143"/>
      <c r="W32" s="23"/>
      <c r="X32" s="23"/>
      <c r="Y32" s="23"/>
      <c r="Z32" s="23"/>
      <c r="AA32" s="23"/>
      <c r="AB32" s="23"/>
      <c r="AC32" s="23"/>
      <c r="AD32" s="23"/>
      <c r="AE32" s="23"/>
      <c r="AF32" s="23"/>
      <c r="AG32" s="23"/>
      <c r="AH32" s="23"/>
      <c r="AI32" s="23"/>
      <c r="AJ32" s="23"/>
      <c r="AK32" s="23"/>
      <c r="AL32" s="23"/>
      <c r="AM32" s="23"/>
      <c r="AN32" s="23"/>
      <c r="AO32" s="23"/>
    </row>
    <row r="33" spans="1:41" ht="35.25" customHeight="1" x14ac:dyDescent="0.25">
      <c r="A33" s="23"/>
      <c r="B33" s="23"/>
      <c r="C33" s="23"/>
      <c r="D33" s="23"/>
      <c r="E33" s="23"/>
      <c r="F33" s="144">
        <v>5</v>
      </c>
      <c r="G33" s="136" t="s">
        <v>235</v>
      </c>
      <c r="H33" s="78" t="s">
        <v>224</v>
      </c>
      <c r="I33" s="78"/>
      <c r="J33" s="78"/>
      <c r="K33" s="78"/>
      <c r="L33" s="78"/>
      <c r="M33" s="23"/>
      <c r="N33" s="492"/>
      <c r="O33" s="149" t="s">
        <v>236</v>
      </c>
      <c r="P33" s="146">
        <v>2</v>
      </c>
      <c r="Q33" s="160" t="s">
        <v>234</v>
      </c>
      <c r="R33" s="162" t="s">
        <v>234</v>
      </c>
      <c r="S33" s="163" t="s">
        <v>231</v>
      </c>
      <c r="T33" s="164" t="s">
        <v>227</v>
      </c>
      <c r="U33" s="159" t="s">
        <v>228</v>
      </c>
      <c r="V33" s="143"/>
      <c r="W33" s="23"/>
      <c r="X33" s="23"/>
      <c r="Y33" s="23"/>
      <c r="Z33" s="23"/>
      <c r="AA33" s="23"/>
      <c r="AB33" s="23"/>
      <c r="AC33" s="23"/>
      <c r="AD33" s="23"/>
      <c r="AE33" s="23"/>
      <c r="AF33" s="23"/>
      <c r="AG33" s="23"/>
      <c r="AH33" s="23"/>
      <c r="AI33" s="23"/>
      <c r="AJ33" s="23"/>
      <c r="AK33" s="23"/>
      <c r="AL33" s="23"/>
      <c r="AM33" s="23"/>
      <c r="AN33" s="23"/>
      <c r="AO33" s="23"/>
    </row>
    <row r="34" spans="1:41" ht="15.75" customHeight="1" x14ac:dyDescent="0.25">
      <c r="A34" s="23"/>
      <c r="B34" s="23"/>
      <c r="C34" s="23"/>
      <c r="D34" s="23"/>
      <c r="E34" s="23"/>
      <c r="F34" s="144">
        <v>6</v>
      </c>
      <c r="G34" s="136" t="s">
        <v>237</v>
      </c>
      <c r="H34" s="78" t="s">
        <v>224</v>
      </c>
      <c r="I34" s="78"/>
      <c r="J34" s="78"/>
      <c r="K34" s="78"/>
      <c r="L34" s="78"/>
      <c r="M34" s="23"/>
      <c r="N34" s="492"/>
      <c r="O34" s="149" t="s">
        <v>238</v>
      </c>
      <c r="P34" s="146">
        <v>1</v>
      </c>
      <c r="Q34" s="165" t="s">
        <v>234</v>
      </c>
      <c r="R34" s="166" t="s">
        <v>234</v>
      </c>
      <c r="S34" s="167" t="s">
        <v>231</v>
      </c>
      <c r="T34" s="168" t="s">
        <v>227</v>
      </c>
      <c r="U34" s="159" t="s">
        <v>228</v>
      </c>
      <c r="V34" s="143"/>
      <c r="W34" s="23"/>
      <c r="X34" s="23"/>
      <c r="Y34" s="23"/>
      <c r="Z34" s="23"/>
      <c r="AA34" s="23"/>
      <c r="AB34" s="23"/>
      <c r="AC34" s="23"/>
      <c r="AD34" s="23"/>
      <c r="AE34" s="23"/>
      <c r="AF34" s="23"/>
      <c r="AG34" s="23"/>
      <c r="AH34" s="23"/>
      <c r="AI34" s="23"/>
      <c r="AJ34" s="23"/>
      <c r="AK34" s="23"/>
      <c r="AL34" s="23"/>
      <c r="AM34" s="23"/>
      <c r="AN34" s="23"/>
      <c r="AO34" s="23"/>
    </row>
    <row r="35" spans="1:41" ht="28.5" customHeight="1" x14ac:dyDescent="0.25">
      <c r="A35" s="23"/>
      <c r="B35" s="23"/>
      <c r="C35" s="23"/>
      <c r="D35" s="23"/>
      <c r="E35" s="23"/>
      <c r="F35" s="144">
        <v>7</v>
      </c>
      <c r="G35" s="136" t="s">
        <v>239</v>
      </c>
      <c r="H35" s="78" t="s">
        <v>224</v>
      </c>
      <c r="I35" s="78"/>
      <c r="J35" s="78"/>
      <c r="K35" s="78"/>
      <c r="L35" s="78"/>
      <c r="M35" s="23"/>
      <c r="N35" s="493"/>
      <c r="O35" s="169"/>
      <c r="P35" s="170"/>
      <c r="Q35" s="170"/>
      <c r="R35" s="170"/>
      <c r="S35" s="170"/>
      <c r="T35" s="170"/>
      <c r="U35" s="170"/>
      <c r="V35" s="171"/>
      <c r="W35" s="23"/>
      <c r="X35" s="23"/>
      <c r="Y35" s="23"/>
      <c r="Z35" s="23"/>
      <c r="AA35" s="23"/>
      <c r="AB35" s="23"/>
      <c r="AC35" s="23"/>
      <c r="AD35" s="23"/>
      <c r="AE35" s="23"/>
      <c r="AF35" s="23"/>
      <c r="AG35" s="23"/>
      <c r="AH35" s="23"/>
      <c r="AI35" s="23"/>
      <c r="AJ35" s="23"/>
      <c r="AK35" s="23"/>
      <c r="AL35" s="23"/>
      <c r="AM35" s="23"/>
      <c r="AN35" s="23"/>
      <c r="AO35" s="23"/>
    </row>
    <row r="36" spans="1:41" ht="42.75" customHeight="1" x14ac:dyDescent="0.25">
      <c r="A36" s="23"/>
      <c r="B36" s="23"/>
      <c r="C36" s="23"/>
      <c r="D36" s="23"/>
      <c r="E36" s="23"/>
      <c r="F36" s="144">
        <v>8</v>
      </c>
      <c r="G36" s="136" t="s">
        <v>240</v>
      </c>
      <c r="H36" s="78"/>
      <c r="I36" s="78"/>
      <c r="J36" s="78"/>
      <c r="K36" s="78"/>
      <c r="L36" s="78"/>
      <c r="M36" s="23"/>
      <c r="N36" s="172"/>
      <c r="O36" s="172"/>
      <c r="P36" s="172"/>
      <c r="Q36" s="172"/>
      <c r="R36" s="172"/>
      <c r="S36" s="172"/>
      <c r="T36" s="172"/>
      <c r="U36" s="172"/>
      <c r="V36" s="172"/>
      <c r="W36" s="23"/>
      <c r="X36" s="23"/>
      <c r="Y36" s="23"/>
      <c r="Z36" s="23"/>
      <c r="AA36" s="23"/>
      <c r="AB36" s="23"/>
      <c r="AC36" s="23"/>
      <c r="AD36" s="23"/>
      <c r="AE36" s="23"/>
      <c r="AF36" s="23"/>
      <c r="AG36" s="23"/>
      <c r="AH36" s="23"/>
      <c r="AI36" s="23"/>
      <c r="AJ36" s="23"/>
      <c r="AK36" s="23"/>
      <c r="AL36" s="23"/>
      <c r="AM36" s="23"/>
      <c r="AN36" s="23"/>
      <c r="AO36" s="23"/>
    </row>
    <row r="37" spans="1:41" ht="30" customHeight="1" x14ac:dyDescent="0.25">
      <c r="A37" s="23"/>
      <c r="B37" s="23"/>
      <c r="C37" s="23"/>
      <c r="D37" s="23"/>
      <c r="E37" s="23"/>
      <c r="F37" s="144">
        <v>9</v>
      </c>
      <c r="G37" s="136" t="s">
        <v>241</v>
      </c>
      <c r="H37" s="78" t="s">
        <v>224</v>
      </c>
      <c r="I37" s="78"/>
      <c r="J37" s="78"/>
      <c r="K37" s="78"/>
      <c r="L37" s="78"/>
      <c r="M37" s="23"/>
      <c r="N37" s="173" t="s">
        <v>242</v>
      </c>
      <c r="O37" s="2"/>
      <c r="P37" s="174"/>
      <c r="Q37" s="174"/>
      <c r="R37" s="174"/>
      <c r="S37" s="174"/>
      <c r="T37" s="175"/>
      <c r="U37" s="2"/>
      <c r="V37" s="2"/>
      <c r="W37" s="23"/>
      <c r="X37" s="23"/>
      <c r="Y37" s="23"/>
      <c r="Z37" s="23"/>
      <c r="AA37" s="23"/>
      <c r="AB37" s="23"/>
      <c r="AC37" s="23"/>
      <c r="AD37" s="23"/>
      <c r="AE37" s="23"/>
      <c r="AF37" s="23"/>
      <c r="AG37" s="23"/>
      <c r="AH37" s="23"/>
      <c r="AI37" s="23"/>
      <c r="AJ37" s="23"/>
      <c r="AK37" s="23"/>
      <c r="AL37" s="23"/>
      <c r="AM37" s="23"/>
      <c r="AN37" s="23"/>
      <c r="AO37" s="23"/>
    </row>
    <row r="38" spans="1:41" ht="27" customHeight="1" x14ac:dyDescent="0.25">
      <c r="A38" s="23"/>
      <c r="B38" s="23"/>
      <c r="C38" s="23"/>
      <c r="D38" s="23"/>
      <c r="E38" s="23"/>
      <c r="F38" s="144">
        <v>10</v>
      </c>
      <c r="G38" s="136" t="s">
        <v>243</v>
      </c>
      <c r="H38" s="78" t="s">
        <v>224</v>
      </c>
      <c r="I38" s="78"/>
      <c r="J38" s="78"/>
      <c r="K38" s="78"/>
      <c r="L38" s="78"/>
      <c r="M38" s="23"/>
      <c r="N38" s="176" t="s">
        <v>244</v>
      </c>
      <c r="O38" s="2"/>
      <c r="P38" s="174"/>
      <c r="Q38" s="174"/>
      <c r="R38" s="174"/>
      <c r="S38" s="174"/>
      <c r="T38" s="2"/>
      <c r="U38" s="2"/>
      <c r="V38" s="2"/>
      <c r="W38" s="23"/>
      <c r="X38" s="23"/>
      <c r="Y38" s="23"/>
      <c r="Z38" s="23"/>
      <c r="AA38" s="23"/>
      <c r="AB38" s="23"/>
      <c r="AC38" s="23"/>
      <c r="AD38" s="23"/>
      <c r="AE38" s="23"/>
      <c r="AF38" s="23"/>
      <c r="AG38" s="23"/>
      <c r="AH38" s="23"/>
      <c r="AI38" s="23"/>
      <c r="AJ38" s="23"/>
      <c r="AK38" s="23"/>
      <c r="AL38" s="23"/>
      <c r="AM38" s="23"/>
      <c r="AN38" s="23"/>
      <c r="AO38" s="23"/>
    </row>
    <row r="39" spans="1:41" ht="15.75" customHeight="1" x14ac:dyDescent="0.25">
      <c r="A39" s="23"/>
      <c r="B39" s="23"/>
      <c r="C39" s="23"/>
      <c r="D39" s="23"/>
      <c r="E39" s="23"/>
      <c r="F39" s="144">
        <v>11</v>
      </c>
      <c r="G39" s="136" t="s">
        <v>245</v>
      </c>
      <c r="H39" s="78" t="s">
        <v>224</v>
      </c>
      <c r="I39" s="78"/>
      <c r="J39" s="78"/>
      <c r="K39" s="78"/>
      <c r="L39" s="78"/>
      <c r="M39" s="23"/>
      <c r="N39" s="177" t="s">
        <v>246</v>
      </c>
      <c r="O39" s="2"/>
      <c r="P39" s="174"/>
      <c r="Q39" s="174"/>
      <c r="R39" s="174"/>
      <c r="S39" s="174"/>
      <c r="T39" s="2"/>
      <c r="U39" s="2"/>
      <c r="V39" s="2"/>
      <c r="W39" s="23"/>
      <c r="X39" s="23"/>
      <c r="Y39" s="23"/>
      <c r="Z39" s="23"/>
      <c r="AA39" s="23"/>
      <c r="AB39" s="23"/>
      <c r="AC39" s="23"/>
      <c r="AD39" s="23"/>
      <c r="AE39" s="23"/>
      <c r="AF39" s="23"/>
      <c r="AG39" s="23"/>
      <c r="AH39" s="23"/>
      <c r="AI39" s="23"/>
      <c r="AJ39" s="23"/>
      <c r="AK39" s="23"/>
      <c r="AL39" s="23"/>
      <c r="AM39" s="23"/>
      <c r="AN39" s="23"/>
      <c r="AO39" s="23"/>
    </row>
    <row r="40" spans="1:41" ht="15.75" customHeight="1" x14ac:dyDescent="0.25">
      <c r="A40" s="23"/>
      <c r="B40" s="23"/>
      <c r="C40" s="23"/>
      <c r="D40" s="23"/>
      <c r="E40" s="23"/>
      <c r="F40" s="144">
        <v>12</v>
      </c>
      <c r="G40" s="136" t="s">
        <v>247</v>
      </c>
      <c r="H40" s="78" t="s">
        <v>224</v>
      </c>
      <c r="I40" s="78"/>
      <c r="J40" s="78"/>
      <c r="K40" s="78"/>
      <c r="L40" s="78"/>
      <c r="M40" s="23"/>
      <c r="N40" s="178" t="s">
        <v>180</v>
      </c>
      <c r="O40" s="2"/>
      <c r="P40" s="174"/>
      <c r="Q40" s="174"/>
      <c r="R40" s="174"/>
      <c r="S40" s="174"/>
      <c r="T40" s="2"/>
      <c r="U40" s="2"/>
      <c r="V40" s="2"/>
      <c r="W40" s="23"/>
      <c r="X40" s="23"/>
      <c r="Y40" s="23"/>
      <c r="Z40" s="23"/>
      <c r="AA40" s="23"/>
      <c r="AB40" s="23"/>
      <c r="AC40" s="23"/>
      <c r="AD40" s="23"/>
      <c r="AE40" s="23"/>
      <c r="AF40" s="23"/>
      <c r="AG40" s="23"/>
      <c r="AH40" s="23"/>
      <c r="AI40" s="23"/>
      <c r="AJ40" s="23"/>
      <c r="AK40" s="23"/>
      <c r="AL40" s="23"/>
      <c r="AM40" s="23"/>
      <c r="AN40" s="23"/>
      <c r="AO40" s="23"/>
    </row>
    <row r="41" spans="1:41" ht="15.75" customHeight="1" x14ac:dyDescent="0.25">
      <c r="A41" s="23"/>
      <c r="B41" s="23"/>
      <c r="C41" s="23"/>
      <c r="D41" s="23"/>
      <c r="E41" s="23"/>
      <c r="F41" s="144">
        <v>13</v>
      </c>
      <c r="G41" s="136" t="s">
        <v>248</v>
      </c>
      <c r="H41" s="78" t="s">
        <v>224</v>
      </c>
      <c r="I41" s="78"/>
      <c r="J41" s="78"/>
      <c r="K41" s="78"/>
      <c r="L41" s="78"/>
      <c r="M41" s="23"/>
      <c r="N41" s="179" t="s">
        <v>249</v>
      </c>
      <c r="O41" s="2"/>
      <c r="P41" s="174"/>
      <c r="Q41" s="174"/>
      <c r="R41" s="174"/>
      <c r="S41" s="174"/>
      <c r="T41" s="2"/>
      <c r="U41" s="2"/>
      <c r="V41" s="2"/>
      <c r="W41" s="23"/>
      <c r="X41" s="23"/>
      <c r="Y41" s="23"/>
      <c r="Z41" s="23"/>
      <c r="AA41" s="23"/>
      <c r="AB41" s="23"/>
      <c r="AC41" s="23"/>
      <c r="AD41" s="23"/>
      <c r="AE41" s="23"/>
      <c r="AF41" s="23"/>
      <c r="AG41" s="23"/>
      <c r="AH41" s="23"/>
      <c r="AI41" s="23"/>
      <c r="AJ41" s="23"/>
      <c r="AK41" s="23"/>
      <c r="AL41" s="23"/>
      <c r="AM41" s="23"/>
      <c r="AN41" s="23"/>
      <c r="AO41" s="23"/>
    </row>
    <row r="42" spans="1:41" ht="15.75" customHeight="1" x14ac:dyDescent="0.25">
      <c r="A42" s="23"/>
      <c r="B42" s="23"/>
      <c r="C42" s="23"/>
      <c r="D42" s="23"/>
      <c r="E42" s="23"/>
      <c r="F42" s="144">
        <v>14</v>
      </c>
      <c r="G42" s="136" t="s">
        <v>250</v>
      </c>
      <c r="H42" s="78"/>
      <c r="I42" s="78"/>
      <c r="J42" s="78"/>
      <c r="K42" s="78"/>
      <c r="L42" s="78"/>
      <c r="M42" s="23"/>
      <c r="N42" s="23"/>
      <c r="O42" s="23"/>
      <c r="P42" s="23"/>
      <c r="Q42" s="17"/>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row>
    <row r="43" spans="1:41" ht="15.75" customHeight="1" x14ac:dyDescent="0.25">
      <c r="A43" s="23"/>
      <c r="B43" s="23"/>
      <c r="C43" s="23"/>
      <c r="D43" s="23"/>
      <c r="E43" s="23"/>
      <c r="F43" s="144">
        <v>15</v>
      </c>
      <c r="G43" s="136" t="s">
        <v>251</v>
      </c>
      <c r="H43" s="78" t="s">
        <v>224</v>
      </c>
      <c r="I43" s="78"/>
      <c r="J43" s="78"/>
      <c r="K43" s="78"/>
      <c r="L43" s="78"/>
      <c r="M43" s="23"/>
      <c r="N43" s="23"/>
      <c r="O43" s="23"/>
      <c r="P43" s="23"/>
      <c r="Q43" s="17"/>
      <c r="R43" s="172"/>
      <c r="S43" s="23"/>
      <c r="T43" s="23"/>
      <c r="U43" s="23"/>
      <c r="V43" s="23"/>
      <c r="W43" s="23"/>
      <c r="X43" s="23"/>
      <c r="Y43" s="23"/>
      <c r="Z43" s="23"/>
      <c r="AA43" s="23"/>
      <c r="AB43" s="23"/>
      <c r="AC43" s="23"/>
      <c r="AD43" s="23"/>
      <c r="AE43" s="23"/>
      <c r="AF43" s="23"/>
      <c r="AG43" s="23"/>
      <c r="AH43" s="23"/>
      <c r="AI43" s="23"/>
      <c r="AJ43" s="23"/>
      <c r="AK43" s="23"/>
      <c r="AL43" s="23"/>
      <c r="AM43" s="23"/>
      <c r="AN43" s="23"/>
      <c r="AO43" s="23"/>
    </row>
    <row r="44" spans="1:41" ht="15.75" customHeight="1" x14ac:dyDescent="0.25">
      <c r="A44" s="23"/>
      <c r="B44" s="23"/>
      <c r="C44" s="23"/>
      <c r="D44" s="23"/>
      <c r="E44" s="23"/>
      <c r="F44" s="144">
        <v>17</v>
      </c>
      <c r="G44" s="136" t="s">
        <v>252</v>
      </c>
      <c r="H44" s="78" t="s">
        <v>224</v>
      </c>
      <c r="I44" s="78"/>
      <c r="J44" s="78"/>
      <c r="K44" s="78"/>
      <c r="L44" s="78"/>
      <c r="M44" s="23"/>
      <c r="N44" s="23"/>
      <c r="O44" s="23"/>
      <c r="P44" s="23"/>
      <c r="Q44" s="17"/>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row>
    <row r="45" spans="1:41" ht="15.75" customHeight="1" x14ac:dyDescent="0.25">
      <c r="A45" s="23"/>
      <c r="B45" s="23"/>
      <c r="C45" s="23"/>
      <c r="D45" s="23"/>
      <c r="E45" s="23"/>
      <c r="F45" s="144">
        <v>18</v>
      </c>
      <c r="G45" s="136" t="s">
        <v>253</v>
      </c>
      <c r="H45" s="78"/>
      <c r="I45" s="78"/>
      <c r="J45" s="78"/>
      <c r="K45" s="78"/>
      <c r="L45" s="78"/>
      <c r="M45" s="23"/>
      <c r="N45" s="23"/>
      <c r="O45" s="23"/>
      <c r="P45" s="23"/>
      <c r="Q45" s="17"/>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row>
    <row r="46" spans="1:41" ht="15.75" customHeight="1" x14ac:dyDescent="0.25">
      <c r="A46" s="23"/>
      <c r="B46" s="23"/>
      <c r="C46" s="23"/>
      <c r="D46" s="23"/>
      <c r="E46" s="23"/>
      <c r="F46" s="144">
        <v>19</v>
      </c>
      <c r="G46" s="136" t="s">
        <v>254</v>
      </c>
      <c r="H46" s="78"/>
      <c r="I46" s="78"/>
      <c r="J46" s="78"/>
      <c r="K46" s="78"/>
      <c r="L46" s="78"/>
      <c r="M46" s="23"/>
      <c r="N46" s="23"/>
      <c r="O46" s="23"/>
      <c r="P46" s="23"/>
      <c r="Q46" s="17"/>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row>
    <row r="47" spans="1:41" ht="15.75" customHeight="1" x14ac:dyDescent="0.25">
      <c r="A47" s="2"/>
      <c r="B47" s="2"/>
      <c r="C47" s="2"/>
      <c r="D47" s="2"/>
      <c r="E47" s="2"/>
      <c r="G47" s="180" t="s">
        <v>255</v>
      </c>
      <c r="H47" s="181">
        <f t="shared" ref="H47:L47" si="3">COUNTIF(H28:H46,"SI")</f>
        <v>14</v>
      </c>
      <c r="I47" s="182">
        <f t="shared" si="3"/>
        <v>0</v>
      </c>
      <c r="J47" s="182">
        <f t="shared" si="3"/>
        <v>0</v>
      </c>
      <c r="K47" s="181">
        <f t="shared" si="3"/>
        <v>0</v>
      </c>
      <c r="L47" s="181">
        <f t="shared" si="3"/>
        <v>0</v>
      </c>
      <c r="M47" s="2"/>
      <c r="N47" s="2"/>
      <c r="O47" s="2"/>
      <c r="P47" s="2"/>
      <c r="Q47" s="15"/>
      <c r="R47" s="2"/>
      <c r="S47" s="2"/>
      <c r="T47" s="2"/>
      <c r="U47" s="2"/>
      <c r="V47" s="2"/>
      <c r="W47" s="2"/>
      <c r="X47" s="2"/>
      <c r="Y47" s="2"/>
      <c r="Z47" s="2"/>
      <c r="AA47" s="2"/>
      <c r="AB47" s="2"/>
      <c r="AC47" s="2"/>
      <c r="AD47" s="2"/>
      <c r="AE47" s="2"/>
      <c r="AF47" s="2"/>
      <c r="AG47" s="2"/>
      <c r="AH47" s="2"/>
      <c r="AI47" s="2"/>
      <c r="AJ47" s="2"/>
      <c r="AK47" s="2"/>
      <c r="AL47" s="2"/>
      <c r="AM47" s="2"/>
      <c r="AN47" s="2"/>
      <c r="AO47" s="2"/>
    </row>
    <row r="48" spans="1:41" ht="15.75" customHeight="1" x14ac:dyDescent="0.25">
      <c r="A48" s="2"/>
      <c r="B48" s="2"/>
      <c r="C48" s="2"/>
      <c r="D48" s="2"/>
      <c r="E48" s="2"/>
      <c r="F48" s="183"/>
      <c r="G48" s="183"/>
      <c r="H48" s="184" t="str">
        <f t="shared" ref="H48:L48" si="4">IF(AND(H28="SI"),"CATASTROFICO",IF(AND(H47&gt;=1,H47&lt;=5),"MODERADO",IF(AND(H47&gt;=6,H47&lt;=11),"MAYOR",IF(AND(H47&gt;=12,H47&lt;=19),"CATASTROFICO","SIN IMPACTO"))))</f>
        <v>CATASTROFICO</v>
      </c>
      <c r="I48" s="184" t="str">
        <f t="shared" si="4"/>
        <v>SIN IMPACTO</v>
      </c>
      <c r="J48" s="184" t="str">
        <f t="shared" si="4"/>
        <v>SIN IMPACTO</v>
      </c>
      <c r="K48" s="184" t="str">
        <f t="shared" si="4"/>
        <v>SIN IMPACTO</v>
      </c>
      <c r="L48" s="184" t="str">
        <f t="shared" si="4"/>
        <v>SIN IMPACTO</v>
      </c>
      <c r="M48" s="2"/>
      <c r="N48" s="15"/>
      <c r="O48" s="15"/>
      <c r="P48" s="15"/>
      <c r="Q48" s="15"/>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5.75" customHeight="1" x14ac:dyDescent="0.25">
      <c r="A49" s="2"/>
      <c r="B49" s="2"/>
      <c r="C49" s="2"/>
      <c r="D49" s="2"/>
      <c r="E49" s="2"/>
      <c r="F49" s="183"/>
      <c r="G49" s="335">
        <v>46078</v>
      </c>
      <c r="H49" s="185"/>
      <c r="I49" s="183"/>
      <c r="J49" s="15"/>
      <c r="K49" s="15"/>
      <c r="L49" s="15"/>
      <c r="M49" s="2"/>
      <c r="N49" s="15"/>
      <c r="O49" s="15"/>
      <c r="P49" s="15"/>
      <c r="Q49" s="15"/>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5.75" customHeight="1" x14ac:dyDescent="0.25">
      <c r="A50" s="2"/>
      <c r="B50" s="2"/>
      <c r="C50" s="2"/>
      <c r="D50" s="2"/>
      <c r="E50" s="2"/>
      <c r="F50" s="2"/>
      <c r="G50" s="175" t="s">
        <v>256</v>
      </c>
      <c r="H50" s="2" t="s">
        <v>257</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5.75" customHeight="1" x14ac:dyDescent="0.25">
      <c r="A51" s="2"/>
      <c r="B51" s="2"/>
      <c r="C51" s="2"/>
      <c r="D51" s="2"/>
      <c r="E51" s="2"/>
      <c r="F51" s="2"/>
      <c r="G51" s="175" t="s">
        <v>258</v>
      </c>
      <c r="H51" s="2" t="s">
        <v>259</v>
      </c>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5.75" customHeight="1" x14ac:dyDescent="0.25">
      <c r="A52" s="2"/>
      <c r="B52" s="2"/>
      <c r="C52" s="2"/>
      <c r="D52" s="2"/>
      <c r="E52" s="2"/>
      <c r="F52" s="2"/>
      <c r="G52" s="175" t="s">
        <v>260</v>
      </c>
      <c r="H52" s="2" t="s">
        <v>261</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5.75" customHeight="1" x14ac:dyDescent="0.25">
      <c r="A53" s="2"/>
      <c r="B53" s="2"/>
      <c r="C53" s="2"/>
      <c r="D53" s="2"/>
      <c r="E53" s="2"/>
      <c r="F53" s="2"/>
      <c r="H53" s="2" t="s">
        <v>262</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5.75" customHeight="1" x14ac:dyDescent="0.25">
      <c r="A59" s="2"/>
      <c r="B59" s="2"/>
      <c r="C59" s="2"/>
      <c r="D59" s="2"/>
      <c r="E59" s="2"/>
      <c r="F59" s="2"/>
      <c r="G59" s="186"/>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5.75" customHeight="1" x14ac:dyDescent="0.25">
      <c r="A288" s="2"/>
      <c r="B288" s="2"/>
      <c r="C288" s="2"/>
      <c r="D288" s="2"/>
      <c r="E288" s="2"/>
      <c r="F288" s="187" t="s">
        <v>212</v>
      </c>
      <c r="G288" s="2" t="s">
        <v>263</v>
      </c>
      <c r="H288" s="2" t="s">
        <v>264</v>
      </c>
      <c r="I288" s="2"/>
      <c r="J288" s="2" t="str">
        <f t="shared" ref="J288:J312" si="5">CONCATENATE(F288,G288)</f>
        <v>RAROINSIGNIFICANTE</v>
      </c>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5.75" customHeight="1" x14ac:dyDescent="0.25">
      <c r="A289" s="2"/>
      <c r="B289" s="2"/>
      <c r="C289" s="2"/>
      <c r="D289" s="2"/>
      <c r="E289" s="2"/>
      <c r="F289" s="2" t="s">
        <v>265</v>
      </c>
      <c r="G289" s="2" t="s">
        <v>266</v>
      </c>
      <c r="H289" s="2" t="s">
        <v>264</v>
      </c>
      <c r="I289" s="2"/>
      <c r="J289" s="2" t="str">
        <f t="shared" si="5"/>
        <v>RARO MENOR</v>
      </c>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5.75" customHeight="1" x14ac:dyDescent="0.25">
      <c r="A290" s="2"/>
      <c r="B290" s="2"/>
      <c r="C290" s="2"/>
      <c r="D290" s="2"/>
      <c r="E290" s="2"/>
      <c r="F290" s="2" t="s">
        <v>265</v>
      </c>
      <c r="G290" s="2" t="s">
        <v>256</v>
      </c>
      <c r="H290" s="2" t="s">
        <v>256</v>
      </c>
      <c r="I290" s="2"/>
      <c r="J290" s="2" t="str">
        <f t="shared" si="5"/>
        <v>RARO MODERADO</v>
      </c>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5.75" customHeight="1" x14ac:dyDescent="0.25">
      <c r="A291" s="2"/>
      <c r="B291" s="2"/>
      <c r="C291" s="2"/>
      <c r="D291" s="2"/>
      <c r="E291" s="2"/>
      <c r="F291" s="2" t="s">
        <v>265</v>
      </c>
      <c r="G291" s="2" t="s">
        <v>258</v>
      </c>
      <c r="H291" s="2" t="s">
        <v>267</v>
      </c>
      <c r="I291" s="2"/>
      <c r="J291" s="2" t="str">
        <f t="shared" si="5"/>
        <v>RARO MAYOR</v>
      </c>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5.75" customHeight="1" x14ac:dyDescent="0.25">
      <c r="A292" s="2"/>
      <c r="B292" s="2"/>
      <c r="C292" s="2"/>
      <c r="D292" s="2"/>
      <c r="E292" s="2"/>
      <c r="F292" s="2" t="s">
        <v>212</v>
      </c>
      <c r="G292" s="2" t="s">
        <v>268</v>
      </c>
      <c r="H292" s="2" t="s">
        <v>267</v>
      </c>
      <c r="I292" s="2"/>
      <c r="J292" s="2" t="str">
        <f t="shared" si="5"/>
        <v>RAROCATASTROFICO</v>
      </c>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5.75" customHeight="1" x14ac:dyDescent="0.25">
      <c r="A293" s="2"/>
      <c r="B293" s="2"/>
      <c r="C293" s="2"/>
      <c r="D293" s="2"/>
      <c r="E293" s="2"/>
      <c r="F293" s="2" t="s">
        <v>209</v>
      </c>
      <c r="G293" s="2" t="s">
        <v>263</v>
      </c>
      <c r="H293" s="2" t="s">
        <v>264</v>
      </c>
      <c r="I293" s="2"/>
      <c r="J293" s="2" t="str">
        <f t="shared" si="5"/>
        <v>IMPROBABLEINSIGNIFICANTE</v>
      </c>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5.75" customHeight="1" x14ac:dyDescent="0.25">
      <c r="A294" s="2"/>
      <c r="B294" s="2"/>
      <c r="C294" s="2"/>
      <c r="D294" s="2"/>
      <c r="E294" s="2"/>
      <c r="F294" s="2" t="s">
        <v>209</v>
      </c>
      <c r="G294" s="2" t="s">
        <v>266</v>
      </c>
      <c r="H294" s="2" t="s">
        <v>264</v>
      </c>
      <c r="I294" s="2"/>
      <c r="J294" s="2" t="str">
        <f t="shared" si="5"/>
        <v>IMPROBABLEMENOR</v>
      </c>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5.75" customHeight="1" x14ac:dyDescent="0.25">
      <c r="A295" s="2"/>
      <c r="B295" s="2"/>
      <c r="C295" s="2"/>
      <c r="D295" s="2"/>
      <c r="E295" s="2"/>
      <c r="F295" s="2" t="s">
        <v>209</v>
      </c>
      <c r="G295" s="2" t="s">
        <v>256</v>
      </c>
      <c r="H295" s="2" t="s">
        <v>256</v>
      </c>
      <c r="I295" s="2"/>
      <c r="J295" s="2" t="str">
        <f t="shared" si="5"/>
        <v>IMPROBABLEMODERADO</v>
      </c>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5.75" customHeight="1" x14ac:dyDescent="0.25">
      <c r="A296" s="2"/>
      <c r="B296" s="2"/>
      <c r="C296" s="2"/>
      <c r="D296" s="2"/>
      <c r="E296" s="2"/>
      <c r="F296" s="2" t="s">
        <v>209</v>
      </c>
      <c r="G296" s="2" t="s">
        <v>258</v>
      </c>
      <c r="H296" s="2" t="s">
        <v>267</v>
      </c>
      <c r="I296" s="2"/>
      <c r="J296" s="2" t="str">
        <f t="shared" si="5"/>
        <v>IMPROBABLEMAYOR</v>
      </c>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5.75" customHeight="1" x14ac:dyDescent="0.25">
      <c r="A297" s="2"/>
      <c r="B297" s="2"/>
      <c r="C297" s="2"/>
      <c r="D297" s="2"/>
      <c r="E297" s="2"/>
      <c r="F297" s="2" t="s">
        <v>209</v>
      </c>
      <c r="G297" s="2" t="s">
        <v>268</v>
      </c>
      <c r="H297" s="2" t="s">
        <v>269</v>
      </c>
      <c r="I297" s="2"/>
      <c r="J297" s="2" t="str">
        <f t="shared" si="5"/>
        <v>IMPROBABLECATASTROFICO</v>
      </c>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5.75" customHeight="1" x14ac:dyDescent="0.25">
      <c r="A298" s="2"/>
      <c r="B298" s="2"/>
      <c r="C298" s="2"/>
      <c r="D298" s="2"/>
      <c r="E298" s="2"/>
      <c r="F298" s="2" t="s">
        <v>206</v>
      </c>
      <c r="G298" s="2" t="s">
        <v>263</v>
      </c>
      <c r="H298" s="2" t="s">
        <v>264</v>
      </c>
      <c r="I298" s="2"/>
      <c r="J298" s="2" t="str">
        <f t="shared" si="5"/>
        <v>POSIBLEINSIGNIFICANTE</v>
      </c>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5.75" customHeight="1" x14ac:dyDescent="0.25">
      <c r="A299" s="2"/>
      <c r="B299" s="2"/>
      <c r="C299" s="2"/>
      <c r="D299" s="2"/>
      <c r="E299" s="2"/>
      <c r="F299" s="2" t="s">
        <v>206</v>
      </c>
      <c r="G299" s="2" t="s">
        <v>266</v>
      </c>
      <c r="H299" s="2" t="s">
        <v>256</v>
      </c>
      <c r="I299" s="2"/>
      <c r="J299" s="2" t="str">
        <f t="shared" si="5"/>
        <v>POSIBLEMENOR</v>
      </c>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5.75" customHeight="1" x14ac:dyDescent="0.25">
      <c r="A300" s="2"/>
      <c r="B300" s="2"/>
      <c r="C300" s="2"/>
      <c r="D300" s="2"/>
      <c r="E300" s="2"/>
      <c r="F300" s="2" t="s">
        <v>206</v>
      </c>
      <c r="G300" s="2" t="s">
        <v>256</v>
      </c>
      <c r="H300" s="2" t="s">
        <v>267</v>
      </c>
      <c r="I300" s="2"/>
      <c r="J300" s="2" t="str">
        <f t="shared" si="5"/>
        <v>POSIBLEMODERADO</v>
      </c>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5.75" customHeight="1" x14ac:dyDescent="0.25">
      <c r="A301" s="2"/>
      <c r="B301" s="2"/>
      <c r="C301" s="2"/>
      <c r="D301" s="2"/>
      <c r="E301" s="2"/>
      <c r="F301" s="2" t="s">
        <v>206</v>
      </c>
      <c r="G301" s="2" t="s">
        <v>258</v>
      </c>
      <c r="H301" s="2" t="s">
        <v>269</v>
      </c>
      <c r="I301" s="2"/>
      <c r="J301" s="2" t="str">
        <f t="shared" si="5"/>
        <v>POSIBLEMAYOR</v>
      </c>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5.75" customHeight="1" x14ac:dyDescent="0.25">
      <c r="A302" s="2"/>
      <c r="B302" s="2"/>
      <c r="C302" s="2"/>
      <c r="D302" s="2"/>
      <c r="E302" s="2"/>
      <c r="F302" s="2" t="s">
        <v>206</v>
      </c>
      <c r="G302" s="2" t="s">
        <v>268</v>
      </c>
      <c r="H302" s="2" t="s">
        <v>269</v>
      </c>
      <c r="I302" s="2"/>
      <c r="J302" s="2" t="str">
        <f t="shared" si="5"/>
        <v>POSIBLECATASTROFICO</v>
      </c>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5.75" customHeight="1" x14ac:dyDescent="0.25">
      <c r="A303" s="2"/>
      <c r="B303" s="2"/>
      <c r="C303" s="2"/>
      <c r="D303" s="2"/>
      <c r="E303" s="2"/>
      <c r="F303" s="2" t="s">
        <v>203</v>
      </c>
      <c r="G303" s="2" t="s">
        <v>263</v>
      </c>
      <c r="H303" s="2" t="s">
        <v>256</v>
      </c>
      <c r="I303" s="2"/>
      <c r="J303" s="2" t="str">
        <f t="shared" si="5"/>
        <v>PROBABLEINSIGNIFICANTE</v>
      </c>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5.75" customHeight="1" x14ac:dyDescent="0.25">
      <c r="A304" s="2"/>
      <c r="B304" s="2"/>
      <c r="C304" s="2"/>
      <c r="D304" s="2"/>
      <c r="E304" s="2"/>
      <c r="F304" s="2" t="s">
        <v>203</v>
      </c>
      <c r="G304" s="2" t="s">
        <v>266</v>
      </c>
      <c r="H304" s="2" t="s">
        <v>267</v>
      </c>
      <c r="I304" s="2"/>
      <c r="J304" s="2" t="str">
        <f t="shared" si="5"/>
        <v>PROBABLEMENOR</v>
      </c>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5.75" customHeight="1" x14ac:dyDescent="0.25">
      <c r="A305" s="2"/>
      <c r="B305" s="2"/>
      <c r="C305" s="2"/>
      <c r="D305" s="2"/>
      <c r="E305" s="2"/>
      <c r="F305" s="2" t="s">
        <v>203</v>
      </c>
      <c r="G305" s="2" t="s">
        <v>256</v>
      </c>
      <c r="H305" s="2" t="s">
        <v>267</v>
      </c>
      <c r="I305" s="2"/>
      <c r="J305" s="2" t="str">
        <f t="shared" si="5"/>
        <v>PROBABLEMODERADO</v>
      </c>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5.75" customHeight="1" x14ac:dyDescent="0.25">
      <c r="A306" s="2"/>
      <c r="B306" s="2"/>
      <c r="C306" s="2"/>
      <c r="D306" s="2"/>
      <c r="E306" s="2"/>
      <c r="F306" s="2" t="s">
        <v>203</v>
      </c>
      <c r="G306" s="2" t="s">
        <v>258</v>
      </c>
      <c r="H306" s="2" t="s">
        <v>269</v>
      </c>
      <c r="I306" s="2"/>
      <c r="J306" s="2" t="str">
        <f t="shared" si="5"/>
        <v>PROBABLEMAYOR</v>
      </c>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5.75" customHeight="1" x14ac:dyDescent="0.25">
      <c r="A307" s="2"/>
      <c r="B307" s="2"/>
      <c r="C307" s="2"/>
      <c r="D307" s="2"/>
      <c r="E307" s="2"/>
      <c r="F307" s="2" t="s">
        <v>203</v>
      </c>
      <c r="G307" s="2" t="s">
        <v>268</v>
      </c>
      <c r="H307" s="2" t="s">
        <v>269</v>
      </c>
      <c r="I307" s="2"/>
      <c r="J307" s="2" t="str">
        <f t="shared" si="5"/>
        <v>PROBABLECATASTROFICO</v>
      </c>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5.75" customHeight="1" x14ac:dyDescent="0.25">
      <c r="A308" s="2"/>
      <c r="B308" s="2"/>
      <c r="C308" s="2"/>
      <c r="D308" s="2"/>
      <c r="E308" s="2"/>
      <c r="F308" s="2" t="s">
        <v>197</v>
      </c>
      <c r="G308" s="2" t="s">
        <v>263</v>
      </c>
      <c r="H308" s="2" t="s">
        <v>267</v>
      </c>
      <c r="I308" s="2"/>
      <c r="J308" s="2" t="str">
        <f t="shared" si="5"/>
        <v>CASI SEGUROINSIGNIFICANTE</v>
      </c>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5.75" customHeight="1" x14ac:dyDescent="0.25">
      <c r="A309" s="2"/>
      <c r="B309" s="2"/>
      <c r="C309" s="2"/>
      <c r="D309" s="2"/>
      <c r="E309" s="2"/>
      <c r="F309" s="2" t="s">
        <v>197</v>
      </c>
      <c r="G309" s="2" t="s">
        <v>266</v>
      </c>
      <c r="H309" s="2" t="s">
        <v>267</v>
      </c>
      <c r="I309" s="2"/>
      <c r="J309" s="2" t="str">
        <f t="shared" si="5"/>
        <v>CASI SEGUROMENOR</v>
      </c>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5.75" customHeight="1" x14ac:dyDescent="0.25">
      <c r="A310" s="2"/>
      <c r="B310" s="2"/>
      <c r="C310" s="2"/>
      <c r="D310" s="2"/>
      <c r="E310" s="2"/>
      <c r="F310" s="2" t="s">
        <v>197</v>
      </c>
      <c r="G310" s="2" t="s">
        <v>256</v>
      </c>
      <c r="H310" s="2" t="s">
        <v>269</v>
      </c>
      <c r="I310" s="2"/>
      <c r="J310" s="2" t="str">
        <f t="shared" si="5"/>
        <v>CASI SEGUROMODERADO</v>
      </c>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5.75" customHeight="1" x14ac:dyDescent="0.25">
      <c r="A311" s="2"/>
      <c r="B311" s="2"/>
      <c r="C311" s="2"/>
      <c r="D311" s="2"/>
      <c r="E311" s="2"/>
      <c r="F311" s="2" t="s">
        <v>197</v>
      </c>
      <c r="G311" s="2" t="s">
        <v>258</v>
      </c>
      <c r="H311" s="2" t="s">
        <v>269</v>
      </c>
      <c r="I311" s="2"/>
      <c r="J311" s="2" t="str">
        <f t="shared" si="5"/>
        <v>CASI SEGUROMAYOR</v>
      </c>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5.75" customHeight="1" x14ac:dyDescent="0.25">
      <c r="A312" s="2"/>
      <c r="B312" s="2"/>
      <c r="C312" s="2"/>
      <c r="D312" s="2"/>
      <c r="E312" s="2"/>
      <c r="F312" s="2" t="s">
        <v>197</v>
      </c>
      <c r="G312" s="2" t="s">
        <v>268</v>
      </c>
      <c r="H312" s="2" t="s">
        <v>269</v>
      </c>
      <c r="I312" s="2"/>
      <c r="J312" s="2" t="str">
        <f t="shared" si="5"/>
        <v>CASI SEGUROCATASTROFICO</v>
      </c>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26">
    <mergeCell ref="N28:N35"/>
    <mergeCell ref="A8:A9"/>
    <mergeCell ref="A10:A14"/>
    <mergeCell ref="B10:B14"/>
    <mergeCell ref="G17:I17"/>
    <mergeCell ref="F25:L25"/>
    <mergeCell ref="F26:F27"/>
    <mergeCell ref="G26:G27"/>
    <mergeCell ref="J8:M8"/>
    <mergeCell ref="D9:F9"/>
    <mergeCell ref="L9:M9"/>
    <mergeCell ref="N26:V26"/>
    <mergeCell ref="N27:V27"/>
    <mergeCell ref="A6:I6"/>
    <mergeCell ref="A1:B4"/>
    <mergeCell ref="B8:B9"/>
    <mergeCell ref="C8:C9"/>
    <mergeCell ref="D8:I8"/>
    <mergeCell ref="AN2:AO2"/>
    <mergeCell ref="AN4:AO4"/>
    <mergeCell ref="D1:K2"/>
    <mergeCell ref="L1:M1"/>
    <mergeCell ref="AN1:AO1"/>
    <mergeCell ref="L2:M2"/>
    <mergeCell ref="L4:M4"/>
    <mergeCell ref="D3:K4"/>
  </mergeCells>
  <conditionalFormatting sqref="H48:H49">
    <cfRule type="cellIs" dxfId="22" priority="1" operator="equal">
      <formula>"CATASTROFICO"</formula>
    </cfRule>
    <cfRule type="cellIs" dxfId="21" priority="2" operator="equal">
      <formula>"MAYOR"</formula>
    </cfRule>
    <cfRule type="cellIs" dxfId="20" priority="3" operator="equal">
      <formula>"MODERADO"</formula>
    </cfRule>
  </conditionalFormatting>
  <conditionalFormatting sqref="H11:I12">
    <cfRule type="cellIs" dxfId="19" priority="4" operator="equal">
      <formula>0</formula>
    </cfRule>
  </conditionalFormatting>
  <conditionalFormatting sqref="H48:L48">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0:M15">
    <cfRule type="cellIs" dxfId="15" priority="8" operator="equal">
      <formula>"BAJO"</formula>
    </cfRule>
    <cfRule type="cellIs" dxfId="14" priority="9" operator="equal">
      <formula>"MODERADO"</formula>
    </cfRule>
    <cfRule type="cellIs" dxfId="13" priority="10" operator="equal">
      <formula>"ALTO"</formula>
    </cfRule>
    <cfRule type="cellIs" dxfId="12" priority="11" operator="equal">
      <formula>"EXTREMO"</formula>
    </cfRule>
  </conditionalFormatting>
  <dataValidations count="3">
    <dataValidation type="list" allowBlank="1" showErrorMessage="1" sqref="H28:M46">
      <formula1>"SI"</formula1>
    </dataValidation>
    <dataValidation type="list" allowBlank="1" showErrorMessage="1" sqref="D10:D14">
      <formula1>"RC"</formula1>
    </dataValidation>
    <dataValidation type="list" allowBlank="1" showErrorMessage="1" sqref="J10:J15">
      <formula1>$G$19:$G$23</formula1>
    </dataValidation>
  </dataValidations>
  <pageMargins left="0.70866141732283472" right="0.70866141732283472" top="0.74803149606299213" bottom="0.74803149606299213" header="0" footer="0"/>
  <pageSetup scale="10" orientation="landscape" r:id="rId1"/>
  <headerFooter>
    <oddFooter>&amp;CPágina &amp;P de</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Listas!$C$76:$C$90</xm:f>
          </x14:formula1>
          <xm:sqref>E10:E14</xm:sqref>
        </x14:dataValidation>
        <x14:dataValidation type="list" allowBlank="1" showErrorMessage="1">
          <x14:formula1>
            <xm:f>Listas!$B$76:$B$90</xm:f>
          </x14:formula1>
          <xm:sqref>A10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314"/>
  <sheetViews>
    <sheetView showGridLines="0" topLeftCell="A10" workbookViewId="0">
      <selection activeCell="F47" sqref="F52"/>
    </sheetView>
  </sheetViews>
  <sheetFormatPr baseColWidth="10" defaultColWidth="14.42578125" defaultRowHeight="15" customHeight="1" x14ac:dyDescent="0.25"/>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42578125" customWidth="1"/>
    <col min="12" max="12" width="29.85546875" customWidth="1"/>
    <col min="13" max="13" width="27.28515625" customWidth="1"/>
    <col min="14" max="15" width="19.85546875" customWidth="1"/>
    <col min="16" max="16" width="36.85546875" customWidth="1"/>
    <col min="17" max="17" width="29.42578125" customWidth="1"/>
    <col min="18" max="21" width="21.140625" customWidth="1"/>
    <col min="22" max="25" width="25" customWidth="1"/>
    <col min="26" max="44" width="16.7109375" customWidth="1"/>
    <col min="45" max="96" width="11.42578125" customWidth="1"/>
  </cols>
  <sheetData>
    <row r="1" spans="1:96" ht="15" customHeight="1" x14ac:dyDescent="0.25">
      <c r="A1" s="429"/>
      <c r="B1" s="372"/>
      <c r="C1" s="373"/>
      <c r="D1" s="481" t="s">
        <v>758</v>
      </c>
      <c r="E1" s="372"/>
      <c r="F1" s="372"/>
      <c r="G1" s="372"/>
      <c r="H1" s="372"/>
      <c r="I1" s="372"/>
      <c r="J1" s="372"/>
      <c r="K1" s="372"/>
      <c r="L1" s="372"/>
      <c r="M1" s="372"/>
      <c r="N1" s="372"/>
      <c r="O1" s="372"/>
      <c r="P1" s="372"/>
      <c r="Q1" s="372"/>
      <c r="R1" s="372"/>
      <c r="S1" s="373"/>
      <c r="T1" s="482" t="str">
        <f>Contexto!G1</f>
        <v>Código: GMC-PR-02-FR-01</v>
      </c>
      <c r="U1" s="339"/>
      <c r="V1" s="111"/>
      <c r="W1" s="111"/>
      <c r="X1" s="111"/>
      <c r="Y1" s="111"/>
      <c r="Z1" s="111"/>
      <c r="AA1" s="111"/>
      <c r="AB1" s="111"/>
      <c r="AC1" s="111"/>
      <c r="AD1" s="111"/>
      <c r="AE1" s="111"/>
      <c r="AF1" s="111"/>
      <c r="AG1" s="111"/>
      <c r="AH1" s="111"/>
      <c r="AI1" s="111"/>
      <c r="AJ1" s="111"/>
      <c r="AK1" s="111"/>
      <c r="AL1" s="111"/>
      <c r="AM1" s="111"/>
      <c r="AN1" s="480"/>
      <c r="AO1" s="357"/>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15" customHeight="1" x14ac:dyDescent="0.25">
      <c r="A2" s="430"/>
      <c r="B2" s="375"/>
      <c r="C2" s="431"/>
      <c r="D2" s="426"/>
      <c r="E2" s="427"/>
      <c r="F2" s="427"/>
      <c r="G2" s="427"/>
      <c r="H2" s="427"/>
      <c r="I2" s="427"/>
      <c r="J2" s="427"/>
      <c r="K2" s="427"/>
      <c r="L2" s="427"/>
      <c r="M2" s="427"/>
      <c r="N2" s="427"/>
      <c r="O2" s="427"/>
      <c r="P2" s="427"/>
      <c r="Q2" s="427"/>
      <c r="R2" s="427"/>
      <c r="S2" s="428"/>
      <c r="T2" s="482" t="str">
        <f>Contexto!G2</f>
        <v>Versión: 04</v>
      </c>
      <c r="U2" s="339"/>
      <c r="V2" s="111"/>
      <c r="W2" s="111"/>
      <c r="X2" s="111"/>
      <c r="Y2" s="111"/>
      <c r="Z2" s="111"/>
      <c r="AA2" s="111"/>
      <c r="AB2" s="111"/>
      <c r="AC2" s="111"/>
      <c r="AD2" s="111"/>
      <c r="AE2" s="111"/>
      <c r="AF2" s="111"/>
      <c r="AG2" s="111"/>
      <c r="AH2" s="111"/>
      <c r="AI2" s="111"/>
      <c r="AJ2" s="111"/>
      <c r="AK2" s="111"/>
      <c r="AL2" s="111"/>
      <c r="AM2" s="111"/>
      <c r="AN2" s="480"/>
      <c r="AO2" s="357"/>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ht="21" customHeight="1" x14ac:dyDescent="0.25">
      <c r="A3" s="432"/>
      <c r="B3" s="375"/>
      <c r="C3" s="433"/>
      <c r="D3" s="483" t="s">
        <v>759</v>
      </c>
      <c r="E3" s="448"/>
      <c r="F3" s="448"/>
      <c r="G3" s="448"/>
      <c r="H3" s="448"/>
      <c r="I3" s="448"/>
      <c r="J3" s="448"/>
      <c r="K3" s="448"/>
      <c r="L3" s="448"/>
      <c r="M3" s="448"/>
      <c r="N3" s="448"/>
      <c r="O3" s="448"/>
      <c r="P3" s="448"/>
      <c r="Q3" s="448"/>
      <c r="R3" s="448"/>
      <c r="S3" s="484"/>
      <c r="T3" s="328" t="s">
        <v>756</v>
      </c>
      <c r="U3" s="329"/>
      <c r="V3" s="111"/>
      <c r="W3" s="111"/>
      <c r="X3" s="111"/>
      <c r="Y3" s="111"/>
      <c r="Z3" s="111"/>
      <c r="AA3" s="111"/>
      <c r="AB3" s="111"/>
      <c r="AC3" s="111"/>
      <c r="AD3" s="111"/>
      <c r="AE3" s="111"/>
      <c r="AF3" s="111"/>
      <c r="AG3" s="111"/>
      <c r="AH3" s="111"/>
      <c r="AI3" s="111"/>
      <c r="AJ3" s="111"/>
      <c r="AK3" s="111"/>
      <c r="AL3" s="111"/>
      <c r="AM3" s="111"/>
      <c r="AN3" s="330"/>
      <c r="AO3" s="30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row>
    <row r="4" spans="1:96" ht="21" customHeight="1" x14ac:dyDescent="0.25">
      <c r="A4" s="426"/>
      <c r="B4" s="427"/>
      <c r="C4" s="428"/>
      <c r="D4" s="449"/>
      <c r="E4" s="450"/>
      <c r="F4" s="450"/>
      <c r="G4" s="450"/>
      <c r="H4" s="450"/>
      <c r="I4" s="450"/>
      <c r="J4" s="450"/>
      <c r="K4" s="450"/>
      <c r="L4" s="450"/>
      <c r="M4" s="450"/>
      <c r="N4" s="450"/>
      <c r="O4" s="450"/>
      <c r="P4" s="450"/>
      <c r="Q4" s="450"/>
      <c r="R4" s="450"/>
      <c r="S4" s="485"/>
      <c r="T4" s="482" t="s">
        <v>791</v>
      </c>
      <c r="U4" s="339"/>
      <c r="V4" s="111"/>
      <c r="W4" s="111"/>
      <c r="X4" s="111"/>
      <c r="Y4" s="111"/>
      <c r="Z4" s="111"/>
      <c r="AA4" s="111"/>
      <c r="AB4" s="111"/>
      <c r="AC4" s="111"/>
      <c r="AD4" s="111"/>
      <c r="AE4" s="111"/>
      <c r="AF4" s="111"/>
      <c r="AG4" s="111"/>
      <c r="AH4" s="111"/>
      <c r="AI4" s="111"/>
      <c r="AJ4" s="111"/>
      <c r="AK4" s="111"/>
      <c r="AL4" s="111"/>
      <c r="AM4" s="111"/>
      <c r="AN4" s="480"/>
      <c r="AO4" s="357"/>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row>
    <row r="5" spans="1:96"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row>
    <row r="6" spans="1:96" x14ac:dyDescent="0.25">
      <c r="A6" s="486" t="s">
        <v>187</v>
      </c>
      <c r="B6" s="356"/>
      <c r="C6" s="357"/>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row>
    <row r="7" spans="1:96" ht="34.5" customHeight="1" x14ac:dyDescent="0.35">
      <c r="A7" s="486" t="s">
        <v>270</v>
      </c>
      <c r="B7" s="356"/>
      <c r="C7" s="357"/>
      <c r="E7" s="188"/>
      <c r="F7" s="188"/>
      <c r="G7" s="188"/>
      <c r="H7" s="188"/>
      <c r="I7" s="188"/>
      <c r="J7" s="188"/>
      <c r="K7" s="188"/>
      <c r="L7" s="189"/>
      <c r="M7" s="189"/>
      <c r="N7" s="189"/>
      <c r="Q7" s="42"/>
      <c r="R7" s="42"/>
      <c r="S7" s="42"/>
      <c r="T7" s="42"/>
      <c r="U7" s="42"/>
      <c r="V7" s="42"/>
      <c r="W7" s="42"/>
      <c r="X7" s="42"/>
      <c r="Y7" s="4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row>
    <row r="8" spans="1:96" x14ac:dyDescent="0.25">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row>
    <row r="9" spans="1:96" ht="18.75" x14ac:dyDescent="0.3">
      <c r="A9" s="190"/>
      <c r="B9" s="191" t="s">
        <v>271</v>
      </c>
      <c r="C9" s="191" t="str">
        <f>+MR_Corrup1!G10</f>
        <v>Posibilidad de afectación reputacional y economica por soborno entrante al aprobar  de forma indebida los recursos de TI o servicios tecnológicos para favorecimiento propio y un tercero.</v>
      </c>
      <c r="D9" s="19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row>
    <row r="10" spans="1:96" x14ac:dyDescent="0.25">
      <c r="G10" s="507" t="s">
        <v>272</v>
      </c>
      <c r="H10" s="423"/>
      <c r="I10" s="423"/>
      <c r="J10" s="423"/>
      <c r="K10" s="423"/>
      <c r="L10" s="423"/>
      <c r="M10" s="423"/>
      <c r="N10" s="423"/>
      <c r="O10" s="497"/>
      <c r="P10" s="514" t="s">
        <v>273</v>
      </c>
      <c r="Q10" s="508" t="s">
        <v>274</v>
      </c>
      <c r="R10" s="509"/>
      <c r="S10" s="510"/>
      <c r="T10" s="513" t="s">
        <v>275</v>
      </c>
      <c r="U10" s="510"/>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row>
    <row r="11" spans="1:96" ht="45" x14ac:dyDescent="0.25">
      <c r="A11" s="358" t="s">
        <v>270</v>
      </c>
      <c r="B11" s="338"/>
      <c r="C11" s="338"/>
      <c r="D11" s="338"/>
      <c r="E11" s="338"/>
      <c r="F11" s="339"/>
      <c r="G11" s="358" t="s">
        <v>276</v>
      </c>
      <c r="H11" s="339"/>
      <c r="I11" s="193" t="s">
        <v>277</v>
      </c>
      <c r="J11" s="193" t="s">
        <v>278</v>
      </c>
      <c r="K11" s="193" t="s">
        <v>279</v>
      </c>
      <c r="L11" s="193" t="s">
        <v>280</v>
      </c>
      <c r="M11" s="193" t="s">
        <v>281</v>
      </c>
      <c r="N11" s="517" t="s">
        <v>282</v>
      </c>
      <c r="O11" s="373"/>
      <c r="P11" s="515"/>
      <c r="Q11" s="511"/>
      <c r="R11" s="375"/>
      <c r="S11" s="435"/>
      <c r="T11" s="511"/>
      <c r="U11" s="435"/>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row>
    <row r="12" spans="1:96" ht="104.25" x14ac:dyDescent="0.25">
      <c r="A12" s="194" t="s">
        <v>129</v>
      </c>
      <c r="B12" s="194" t="s">
        <v>283</v>
      </c>
      <c r="C12" s="193" t="s">
        <v>284</v>
      </c>
      <c r="D12" s="193" t="s">
        <v>285</v>
      </c>
      <c r="E12" s="193" t="s">
        <v>286</v>
      </c>
      <c r="F12" s="193" t="s">
        <v>287</v>
      </c>
      <c r="G12" s="195" t="s">
        <v>288</v>
      </c>
      <c r="H12" s="195" t="s">
        <v>289</v>
      </c>
      <c r="I12" s="195" t="s">
        <v>290</v>
      </c>
      <c r="J12" s="195" t="s">
        <v>291</v>
      </c>
      <c r="K12" s="195" t="s">
        <v>292</v>
      </c>
      <c r="L12" s="195" t="s">
        <v>293</v>
      </c>
      <c r="M12" s="195" t="s">
        <v>294</v>
      </c>
      <c r="N12" s="426"/>
      <c r="O12" s="428"/>
      <c r="P12" s="516"/>
      <c r="Q12" s="512"/>
      <c r="R12" s="427"/>
      <c r="S12" s="436"/>
      <c r="T12" s="512"/>
      <c r="U12" s="436"/>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row>
    <row r="13" spans="1:96" ht="118.5" customHeight="1" x14ac:dyDescent="0.25">
      <c r="A13" s="196">
        <v>1</v>
      </c>
      <c r="B13" s="78" t="s">
        <v>295</v>
      </c>
      <c r="C13" s="78" t="s">
        <v>296</v>
      </c>
      <c r="D13" s="197" t="s">
        <v>297</v>
      </c>
      <c r="E13" s="104" t="s">
        <v>298</v>
      </c>
      <c r="F13" s="78" t="s">
        <v>299</v>
      </c>
      <c r="G13" s="196" t="s">
        <v>224</v>
      </c>
      <c r="H13" s="196" t="s">
        <v>224</v>
      </c>
      <c r="I13" s="196" t="s">
        <v>224</v>
      </c>
      <c r="J13" s="196" t="s">
        <v>224</v>
      </c>
      <c r="K13" s="196" t="s">
        <v>224</v>
      </c>
      <c r="L13" s="196" t="s">
        <v>224</v>
      </c>
      <c r="M13" s="196" t="s">
        <v>224</v>
      </c>
      <c r="N13" s="198">
        <f t="shared" ref="N13:N18" si="0">SUM((IF(G13="SI",15,0)),(IF(H13="SI",15,0)),(IF(I13="SI",15,0)),(IF(J13="SI",15,0)),(IF(K13="SI",15,0)),(IF(L13="SI",15,0)),(IF(M13="SI",10,IF(M13="INCOMPLETA","5",0))))</f>
        <v>100</v>
      </c>
      <c r="O13" s="196" t="str">
        <f t="shared" ref="O13:O18" si="1">IF(N13&gt;=96,"FUERTE",IF(AND(N13&lt;=95,N13&gt;=86),"MODERADO",IF(AND(N13&lt;86,N13&gt;0),"DEBIL",IF(N13=0,""))))</f>
        <v>FUERTE</v>
      </c>
      <c r="P13" s="199" t="s">
        <v>300</v>
      </c>
      <c r="Q13" s="196" t="str">
        <f t="shared" ref="Q13:Q18" si="2">CONCATENATE(O13,P13)</f>
        <v>FUERTEFUERTE</v>
      </c>
      <c r="R13" s="200" t="str">
        <f t="shared" ref="R13:R18" si="3">IF(Q13="FUERTEFUERTE","FUERTE",IF(Q13="FUERTEMODERADO","MODERADO",IF(Q13="FUERTEDEBIL","DEBIL",IF(Q13="MODERADOFUERTE","MODERADO",IF(Q13="MODERADOMODERADO","MODERADO",IF(Q13="MODERADODEBIL","DEBIL",IF(Q13="DEBILFUERTE","DEBIL",IF(Q13="DEBILMODERADO","DEBIL",IF(Q13="DEBILDEBIL","DEBIL")))))))))</f>
        <v>FUERTE</v>
      </c>
      <c r="S13" s="200">
        <f t="shared" ref="S13:S18" si="4">IF(Q13="FUERTEFUERTE",100,IF(Q13="FUERTEMODERADO",50,IF(Q13="FUERTEDEBIL",0,IF(Q13="MODERADOFUERTE",50,IF(Q13="MODERADOMODERADO",50,IF(Q13="MODERADODEBIL",0,IF(Q13="DEBILFUERTE",0,IF(Q13="DEBILMODERADO",0,IF(Q13="DEBILDEBIL",0)))))))))</f>
        <v>100</v>
      </c>
      <c r="T13" s="341">
        <f>AVERAGE(S13:S18)</f>
        <v>100</v>
      </c>
      <c r="U13" s="341" t="str">
        <f>IF(T13=100,"FUERTE",IF(AND(T13&lt;=99,T13&gt;=50),"MODERADO",IF(T13&lt;50,"DEBIL")))</f>
        <v>FUERTE</v>
      </c>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row>
    <row r="14" spans="1:96" ht="57.75" customHeight="1" x14ac:dyDescent="0.25">
      <c r="A14" s="196">
        <v>2</v>
      </c>
      <c r="B14" s="78"/>
      <c r="C14" s="78"/>
      <c r="D14" s="197"/>
      <c r="E14" s="78"/>
      <c r="F14" s="78"/>
      <c r="G14" s="196"/>
      <c r="H14" s="196"/>
      <c r="I14" s="196"/>
      <c r="J14" s="196"/>
      <c r="K14" s="196"/>
      <c r="L14" s="196"/>
      <c r="M14" s="196"/>
      <c r="N14" s="198">
        <f t="shared" si="0"/>
        <v>0</v>
      </c>
      <c r="O14" s="196" t="str">
        <f t="shared" si="1"/>
        <v/>
      </c>
      <c r="P14" s="199"/>
      <c r="Q14" s="196" t="str">
        <f t="shared" si="2"/>
        <v/>
      </c>
      <c r="R14" s="200" t="b">
        <f t="shared" si="3"/>
        <v>0</v>
      </c>
      <c r="S14" s="200" t="b">
        <f t="shared" si="4"/>
        <v>0</v>
      </c>
      <c r="T14" s="342"/>
      <c r="U14" s="34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row>
    <row r="15" spans="1:96" ht="15.75" x14ac:dyDescent="0.25">
      <c r="A15" s="196">
        <v>3</v>
      </c>
      <c r="B15" s="78"/>
      <c r="C15" s="78"/>
      <c r="D15" s="197"/>
      <c r="E15" s="78"/>
      <c r="F15" s="78"/>
      <c r="G15" s="196"/>
      <c r="H15" s="196"/>
      <c r="I15" s="196"/>
      <c r="J15" s="196"/>
      <c r="K15" s="196"/>
      <c r="L15" s="196"/>
      <c r="M15" s="196"/>
      <c r="N15" s="198">
        <f t="shared" si="0"/>
        <v>0</v>
      </c>
      <c r="O15" s="196" t="str">
        <f t="shared" si="1"/>
        <v/>
      </c>
      <c r="P15" s="199" t="s">
        <v>300</v>
      </c>
      <c r="Q15" s="196" t="str">
        <f t="shared" si="2"/>
        <v>FUERTE</v>
      </c>
      <c r="R15" s="200" t="b">
        <f t="shared" si="3"/>
        <v>0</v>
      </c>
      <c r="S15" s="200" t="b">
        <f t="shared" si="4"/>
        <v>0</v>
      </c>
      <c r="T15" s="342"/>
      <c r="U15" s="34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row>
    <row r="16" spans="1:96" ht="15.75" x14ac:dyDescent="0.25">
      <c r="A16" s="196">
        <v>4</v>
      </c>
      <c r="B16" s="78"/>
      <c r="C16" s="78"/>
      <c r="D16" s="197"/>
      <c r="E16" s="78"/>
      <c r="F16" s="78"/>
      <c r="G16" s="196"/>
      <c r="H16" s="196"/>
      <c r="I16" s="196"/>
      <c r="J16" s="196"/>
      <c r="K16" s="196"/>
      <c r="L16" s="196"/>
      <c r="M16" s="196"/>
      <c r="N16" s="198">
        <f t="shared" si="0"/>
        <v>0</v>
      </c>
      <c r="O16" s="196" t="str">
        <f t="shared" si="1"/>
        <v/>
      </c>
      <c r="P16" s="199" t="s">
        <v>300</v>
      </c>
      <c r="Q16" s="196" t="str">
        <f t="shared" si="2"/>
        <v>FUERTE</v>
      </c>
      <c r="R16" s="200" t="b">
        <f t="shared" si="3"/>
        <v>0</v>
      </c>
      <c r="S16" s="200" t="b">
        <f t="shared" si="4"/>
        <v>0</v>
      </c>
      <c r="T16" s="342"/>
      <c r="U16" s="34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row>
    <row r="17" spans="1:96" ht="15.75" x14ac:dyDescent="0.25">
      <c r="A17" s="196">
        <v>5</v>
      </c>
      <c r="B17" s="78"/>
      <c r="C17" s="78"/>
      <c r="D17" s="197"/>
      <c r="E17" s="196"/>
      <c r="F17" s="201"/>
      <c r="G17" s="196"/>
      <c r="H17" s="196"/>
      <c r="I17" s="196"/>
      <c r="J17" s="196"/>
      <c r="K17" s="196"/>
      <c r="L17" s="196"/>
      <c r="M17" s="196"/>
      <c r="N17" s="198">
        <f t="shared" si="0"/>
        <v>0</v>
      </c>
      <c r="O17" s="196" t="str">
        <f t="shared" si="1"/>
        <v/>
      </c>
      <c r="P17" s="199"/>
      <c r="Q17" s="196" t="str">
        <f t="shared" si="2"/>
        <v/>
      </c>
      <c r="R17" s="200" t="b">
        <f t="shared" si="3"/>
        <v>0</v>
      </c>
      <c r="S17" s="200" t="b">
        <f t="shared" si="4"/>
        <v>0</v>
      </c>
      <c r="T17" s="342"/>
      <c r="U17" s="34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row>
    <row r="18" spans="1:96" ht="15.75" x14ac:dyDescent="0.25">
      <c r="A18" s="196">
        <v>6</v>
      </c>
      <c r="B18" s="78"/>
      <c r="C18" s="78"/>
      <c r="D18" s="197"/>
      <c r="E18" s="196"/>
      <c r="F18" s="201"/>
      <c r="G18" s="196"/>
      <c r="H18" s="196"/>
      <c r="I18" s="196"/>
      <c r="J18" s="196"/>
      <c r="K18" s="196"/>
      <c r="L18" s="196"/>
      <c r="M18" s="196"/>
      <c r="N18" s="198">
        <f t="shared" si="0"/>
        <v>0</v>
      </c>
      <c r="O18" s="196" t="str">
        <f t="shared" si="1"/>
        <v/>
      </c>
      <c r="P18" s="199"/>
      <c r="Q18" s="196" t="str">
        <f t="shared" si="2"/>
        <v/>
      </c>
      <c r="R18" s="200" t="b">
        <f t="shared" si="3"/>
        <v>0</v>
      </c>
      <c r="S18" s="200" t="b">
        <f t="shared" si="4"/>
        <v>0</v>
      </c>
      <c r="T18" s="344"/>
      <c r="U18" s="344"/>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row>
    <row r="19" spans="1:9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row>
    <row r="20" spans="1:96" ht="18.75" x14ac:dyDescent="0.3">
      <c r="A20" s="190"/>
      <c r="B20" s="191" t="s">
        <v>271</v>
      </c>
      <c r="C20" s="191">
        <f>+MR_Corrup1!G11</f>
        <v>0</v>
      </c>
      <c r="D20" s="19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row>
    <row r="21" spans="1:96" x14ac:dyDescent="0.25">
      <c r="G21" s="507" t="s">
        <v>272</v>
      </c>
      <c r="H21" s="423"/>
      <c r="I21" s="423"/>
      <c r="J21" s="423"/>
      <c r="K21" s="423"/>
      <c r="L21" s="423"/>
      <c r="M21" s="423"/>
      <c r="N21" s="423"/>
      <c r="O21" s="497"/>
      <c r="P21" s="514" t="s">
        <v>301</v>
      </c>
      <c r="Q21" s="508" t="s">
        <v>274</v>
      </c>
      <c r="R21" s="509"/>
      <c r="S21" s="510"/>
      <c r="T21" s="513" t="s">
        <v>275</v>
      </c>
      <c r="U21" s="510"/>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row>
    <row r="22" spans="1:96" ht="15.75" customHeight="1" x14ac:dyDescent="0.25">
      <c r="A22" s="358" t="s">
        <v>270</v>
      </c>
      <c r="B22" s="338"/>
      <c r="C22" s="338"/>
      <c r="D22" s="338"/>
      <c r="E22" s="338"/>
      <c r="F22" s="339"/>
      <c r="G22" s="358" t="s">
        <v>276</v>
      </c>
      <c r="H22" s="339"/>
      <c r="I22" s="193" t="s">
        <v>277</v>
      </c>
      <c r="J22" s="193" t="s">
        <v>278</v>
      </c>
      <c r="K22" s="193" t="s">
        <v>279</v>
      </c>
      <c r="L22" s="193" t="s">
        <v>280</v>
      </c>
      <c r="M22" s="193" t="s">
        <v>281</v>
      </c>
      <c r="N22" s="517" t="s">
        <v>282</v>
      </c>
      <c r="O22" s="373"/>
      <c r="P22" s="515"/>
      <c r="Q22" s="511"/>
      <c r="R22" s="375"/>
      <c r="S22" s="435"/>
      <c r="T22" s="511"/>
      <c r="U22" s="435"/>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row>
    <row r="23" spans="1:96" ht="15.75" customHeight="1" x14ac:dyDescent="0.25">
      <c r="A23" s="194" t="s">
        <v>129</v>
      </c>
      <c r="B23" s="194" t="s">
        <v>283</v>
      </c>
      <c r="C23" s="193" t="s">
        <v>284</v>
      </c>
      <c r="D23" s="193" t="s">
        <v>285</v>
      </c>
      <c r="E23" s="193" t="s">
        <v>286</v>
      </c>
      <c r="F23" s="193" t="s">
        <v>302</v>
      </c>
      <c r="G23" s="195" t="s">
        <v>288</v>
      </c>
      <c r="H23" s="195" t="s">
        <v>289</v>
      </c>
      <c r="I23" s="195" t="s">
        <v>290</v>
      </c>
      <c r="J23" s="195" t="s">
        <v>291</v>
      </c>
      <c r="K23" s="195" t="s">
        <v>292</v>
      </c>
      <c r="L23" s="195" t="s">
        <v>293</v>
      </c>
      <c r="M23" s="195" t="s">
        <v>294</v>
      </c>
      <c r="N23" s="426"/>
      <c r="O23" s="428"/>
      <c r="P23" s="516"/>
      <c r="Q23" s="512"/>
      <c r="R23" s="427"/>
      <c r="S23" s="436"/>
      <c r="T23" s="512"/>
      <c r="U23" s="436"/>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row>
    <row r="24" spans="1:96" ht="15.75" customHeight="1" x14ac:dyDescent="0.25">
      <c r="A24" s="196">
        <v>1</v>
      </c>
      <c r="B24" s="121"/>
      <c r="C24" s="121"/>
      <c r="D24" s="202"/>
      <c r="E24" s="121"/>
      <c r="F24" s="203"/>
      <c r="G24" s="196"/>
      <c r="H24" s="196"/>
      <c r="I24" s="196"/>
      <c r="J24" s="196"/>
      <c r="K24" s="196"/>
      <c r="L24" s="196"/>
      <c r="M24" s="196"/>
      <c r="N24" s="198">
        <f t="shared" ref="N24:N29" si="5">SUM((IF(G24="SI",15,0)),(IF(H24="SI",15,0)),(IF(I24="SI",15,0)),(IF(J24="SI",15,0)),(IF(K24="SI",15,0)),(IF(L24="SI",15,0)),(IF(M24="SI",10,IF(M24="INCOMPLETA","5",0))))</f>
        <v>0</v>
      </c>
      <c r="O24" s="196" t="str">
        <f t="shared" ref="O24:O29" si="6">IF(N24&gt;=96,"FUERTE",IF(AND(N24&lt;=95,N24&gt;=86),"MODERADO",IF(AND(N24&lt;86,N24&gt;0),"DEBIL",IF(N24=0,""))))</f>
        <v/>
      </c>
      <c r="P24" s="199" t="s">
        <v>300</v>
      </c>
      <c r="Q24" s="196" t="str">
        <f t="shared" ref="Q24:Q29" si="7">CONCATENATE(O24,P24)</f>
        <v>FUERTE</v>
      </c>
      <c r="R24" s="200" t="b">
        <f t="shared" ref="R24:R29" si="8">IF(Q24="FUERTEFUERTE","FUERTE",IF(Q24="FUERTEMODERADO","MODERADO",IF(Q24="FUERTEDEBIL","DEBIL",IF(Q24="MODERADOFUERTE","MODERADO",IF(Q24="MODERADOMODERADO","MODERADO",IF(Q24="MODERADODEBIL","DEBIL",IF(Q24="DEBILFUERTE","DEBIL",IF(Q24="DEBILMODERADO","DEBIL",IF(Q24="DEBILDEBIL","DEBIL")))))))))</f>
        <v>0</v>
      </c>
      <c r="S24" s="200" t="b">
        <f t="shared" ref="S24:S29" si="9">IF(Q24="FUERTEFUERTE",100,IF(Q24="FUERTEMODERADO",50,IF(Q24="FUERTEDEBIL",0,IF(Q24="MODERADOFUERTE",50,IF(Q24="MODERADOMODERADO",50,IF(Q24="MODERADODEBIL",0,IF(Q24="DEBILFUERTE",0,IF(Q24="DEBILMODERADO",0,IF(Q24="DEBILDEBIL",0)))))))))</f>
        <v>0</v>
      </c>
      <c r="T24" s="341" t="e">
        <f>AVERAGE(S24:S29)</f>
        <v>#DIV/0!</v>
      </c>
      <c r="U24" s="341" t="e">
        <f>IF(T24=100,"FUERTE",IF(AND(T24&lt;=99,T24&gt;=50),"MODERADO",IF(T24&lt;50,"DEBIL")))</f>
        <v>#DIV/0!</v>
      </c>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row>
    <row r="25" spans="1:96" ht="15.75" customHeight="1" x14ac:dyDescent="0.25">
      <c r="A25" s="196">
        <v>2</v>
      </c>
      <c r="B25" s="121"/>
      <c r="C25" s="121"/>
      <c r="D25" s="202"/>
      <c r="E25" s="121"/>
      <c r="F25" s="203"/>
      <c r="G25" s="196"/>
      <c r="H25" s="196"/>
      <c r="I25" s="196"/>
      <c r="J25" s="196"/>
      <c r="K25" s="196"/>
      <c r="L25" s="196"/>
      <c r="M25" s="196"/>
      <c r="N25" s="198">
        <f t="shared" si="5"/>
        <v>0</v>
      </c>
      <c r="O25" s="196" t="str">
        <f t="shared" si="6"/>
        <v/>
      </c>
      <c r="P25" s="199" t="s">
        <v>300</v>
      </c>
      <c r="Q25" s="196" t="str">
        <f t="shared" si="7"/>
        <v>FUERTE</v>
      </c>
      <c r="R25" s="200" t="b">
        <f t="shared" si="8"/>
        <v>0</v>
      </c>
      <c r="S25" s="200" t="b">
        <f t="shared" si="9"/>
        <v>0</v>
      </c>
      <c r="T25" s="342"/>
      <c r="U25" s="34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ht="15.75" customHeight="1" x14ac:dyDescent="0.25">
      <c r="A26" s="196">
        <v>3</v>
      </c>
      <c r="B26" s="78"/>
      <c r="C26" s="78"/>
      <c r="D26" s="197"/>
      <c r="E26" s="196"/>
      <c r="F26" s="201"/>
      <c r="G26" s="196"/>
      <c r="H26" s="196"/>
      <c r="I26" s="196"/>
      <c r="J26" s="196"/>
      <c r="K26" s="196"/>
      <c r="L26" s="196"/>
      <c r="M26" s="196"/>
      <c r="N26" s="198">
        <f t="shared" si="5"/>
        <v>0</v>
      </c>
      <c r="O26" s="196" t="str">
        <f t="shared" si="6"/>
        <v/>
      </c>
      <c r="P26" s="199"/>
      <c r="Q26" s="196" t="str">
        <f t="shared" si="7"/>
        <v/>
      </c>
      <c r="R26" s="200" t="b">
        <f t="shared" si="8"/>
        <v>0</v>
      </c>
      <c r="S26" s="200" t="b">
        <f t="shared" si="9"/>
        <v>0</v>
      </c>
      <c r="T26" s="342"/>
      <c r="U26" s="34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row>
    <row r="27" spans="1:96" ht="15.75" customHeight="1" x14ac:dyDescent="0.25">
      <c r="A27" s="196">
        <v>4</v>
      </c>
      <c r="B27" s="78"/>
      <c r="C27" s="78"/>
      <c r="D27" s="197"/>
      <c r="E27" s="196"/>
      <c r="F27" s="201"/>
      <c r="G27" s="196"/>
      <c r="H27" s="196"/>
      <c r="I27" s="196"/>
      <c r="J27" s="196"/>
      <c r="K27" s="196"/>
      <c r="L27" s="196"/>
      <c r="M27" s="196"/>
      <c r="N27" s="198">
        <f t="shared" si="5"/>
        <v>0</v>
      </c>
      <c r="O27" s="196" t="str">
        <f t="shared" si="6"/>
        <v/>
      </c>
      <c r="P27" s="199"/>
      <c r="Q27" s="196" t="str">
        <f t="shared" si="7"/>
        <v/>
      </c>
      <c r="R27" s="200" t="b">
        <f t="shared" si="8"/>
        <v>0</v>
      </c>
      <c r="S27" s="200" t="b">
        <f t="shared" si="9"/>
        <v>0</v>
      </c>
      <c r="T27" s="342"/>
      <c r="U27" s="34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row>
    <row r="28" spans="1:96" ht="15.75" customHeight="1" x14ac:dyDescent="0.25">
      <c r="A28" s="196">
        <v>5</v>
      </c>
      <c r="B28" s="78"/>
      <c r="C28" s="78"/>
      <c r="D28" s="197"/>
      <c r="E28" s="196"/>
      <c r="F28" s="201"/>
      <c r="G28" s="196"/>
      <c r="H28" s="196"/>
      <c r="I28" s="196"/>
      <c r="J28" s="196"/>
      <c r="K28" s="196"/>
      <c r="L28" s="196"/>
      <c r="M28" s="196"/>
      <c r="N28" s="198">
        <f t="shared" si="5"/>
        <v>0</v>
      </c>
      <c r="O28" s="196" t="str">
        <f t="shared" si="6"/>
        <v/>
      </c>
      <c r="P28" s="199"/>
      <c r="Q28" s="196" t="str">
        <f t="shared" si="7"/>
        <v/>
      </c>
      <c r="R28" s="200" t="b">
        <f t="shared" si="8"/>
        <v>0</v>
      </c>
      <c r="S28" s="200" t="b">
        <f t="shared" si="9"/>
        <v>0</v>
      </c>
      <c r="T28" s="342"/>
      <c r="U28" s="34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row>
    <row r="29" spans="1:96" ht="15.75" customHeight="1" x14ac:dyDescent="0.25">
      <c r="A29" s="196">
        <v>6</v>
      </c>
      <c r="B29" s="78"/>
      <c r="C29" s="78"/>
      <c r="D29" s="197"/>
      <c r="E29" s="196"/>
      <c r="F29" s="201"/>
      <c r="G29" s="196"/>
      <c r="H29" s="196"/>
      <c r="I29" s="196"/>
      <c r="J29" s="196"/>
      <c r="K29" s="196"/>
      <c r="L29" s="196"/>
      <c r="M29" s="196"/>
      <c r="N29" s="198">
        <f t="shared" si="5"/>
        <v>0</v>
      </c>
      <c r="O29" s="196" t="str">
        <f t="shared" si="6"/>
        <v/>
      </c>
      <c r="P29" s="199"/>
      <c r="Q29" s="196" t="str">
        <f t="shared" si="7"/>
        <v/>
      </c>
      <c r="R29" s="200" t="b">
        <f t="shared" si="8"/>
        <v>0</v>
      </c>
      <c r="S29" s="200" t="b">
        <f t="shared" si="9"/>
        <v>0</v>
      </c>
      <c r="T29" s="344"/>
      <c r="U29" s="344"/>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row>
    <row r="30" spans="1:9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row>
    <row r="31" spans="1:96" ht="15.75" customHeight="1" x14ac:dyDescent="0.3">
      <c r="A31" s="190"/>
      <c r="B31" s="191" t="s">
        <v>271</v>
      </c>
      <c r="C31" s="191">
        <f>+MR_Corrup1!G12</f>
        <v>0</v>
      </c>
      <c r="D31" s="19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row>
    <row r="32" spans="1:96" ht="15.75" customHeight="1" x14ac:dyDescent="0.25">
      <c r="G32" s="507" t="s">
        <v>272</v>
      </c>
      <c r="H32" s="423"/>
      <c r="I32" s="423"/>
      <c r="J32" s="423"/>
      <c r="K32" s="423"/>
      <c r="L32" s="423"/>
      <c r="M32" s="423"/>
      <c r="N32" s="423"/>
      <c r="O32" s="497"/>
      <c r="P32" s="514" t="s">
        <v>303</v>
      </c>
      <c r="Q32" s="508" t="s">
        <v>274</v>
      </c>
      <c r="R32" s="509"/>
      <c r="S32" s="510"/>
      <c r="T32" s="513" t="s">
        <v>275</v>
      </c>
      <c r="U32" s="510"/>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row>
    <row r="33" spans="1:96" ht="15.75" customHeight="1" x14ac:dyDescent="0.25">
      <c r="A33" s="358" t="s">
        <v>270</v>
      </c>
      <c r="B33" s="338"/>
      <c r="C33" s="338"/>
      <c r="D33" s="338"/>
      <c r="E33" s="338"/>
      <c r="F33" s="339"/>
      <c r="G33" s="358" t="s">
        <v>276</v>
      </c>
      <c r="H33" s="339"/>
      <c r="I33" s="193" t="s">
        <v>277</v>
      </c>
      <c r="J33" s="193" t="s">
        <v>278</v>
      </c>
      <c r="K33" s="193" t="s">
        <v>279</v>
      </c>
      <c r="L33" s="193" t="s">
        <v>280</v>
      </c>
      <c r="M33" s="193" t="s">
        <v>281</v>
      </c>
      <c r="N33" s="517" t="s">
        <v>282</v>
      </c>
      <c r="O33" s="373"/>
      <c r="P33" s="515"/>
      <c r="Q33" s="511"/>
      <c r="R33" s="375"/>
      <c r="S33" s="435"/>
      <c r="T33" s="511"/>
      <c r="U33" s="435"/>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row>
    <row r="34" spans="1:96" ht="15.75" customHeight="1" x14ac:dyDescent="0.25">
      <c r="A34" s="194" t="s">
        <v>129</v>
      </c>
      <c r="B34" s="194" t="s">
        <v>283</v>
      </c>
      <c r="C34" s="193" t="s">
        <v>284</v>
      </c>
      <c r="D34" s="193" t="s">
        <v>285</v>
      </c>
      <c r="E34" s="193" t="s">
        <v>286</v>
      </c>
      <c r="F34" s="193" t="s">
        <v>304</v>
      </c>
      <c r="G34" s="195" t="s">
        <v>288</v>
      </c>
      <c r="H34" s="195" t="s">
        <v>289</v>
      </c>
      <c r="I34" s="195" t="s">
        <v>290</v>
      </c>
      <c r="J34" s="195" t="s">
        <v>291</v>
      </c>
      <c r="K34" s="195" t="s">
        <v>292</v>
      </c>
      <c r="L34" s="195" t="s">
        <v>293</v>
      </c>
      <c r="M34" s="195" t="s">
        <v>294</v>
      </c>
      <c r="N34" s="426"/>
      <c r="O34" s="428"/>
      <c r="P34" s="516"/>
      <c r="Q34" s="512"/>
      <c r="R34" s="427"/>
      <c r="S34" s="436"/>
      <c r="T34" s="512"/>
      <c r="U34" s="436"/>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row>
    <row r="35" spans="1:96" ht="15.75" customHeight="1" x14ac:dyDescent="0.25">
      <c r="A35" s="196">
        <v>1</v>
      </c>
      <c r="B35" s="121"/>
      <c r="C35" s="121"/>
      <c r="D35" s="202"/>
      <c r="E35" s="104"/>
      <c r="F35" s="104"/>
      <c r="G35" s="196"/>
      <c r="H35" s="196"/>
      <c r="I35" s="196"/>
      <c r="J35" s="196"/>
      <c r="K35" s="196"/>
      <c r="L35" s="196"/>
      <c r="M35" s="196"/>
      <c r="N35" s="198">
        <f t="shared" ref="N35:N40" si="10">SUM((IF(G35="SI",15,0)),(IF(H35="SI",15,0)),(IF(I35="SI",15,0)),(IF(J35="SI",15,0)),(IF(K35="SI",15,0)),(IF(L35="SI",15,0)),(IF(M35="SI",10,IF(M35="INCOMPLETA","5",0))))</f>
        <v>0</v>
      </c>
      <c r="O35" s="196" t="str">
        <f t="shared" ref="O35:O40" si="11">IF(N35&gt;=96,"FUERTE",IF(AND(N35&lt;=95,N35&gt;=86),"MODERADO",IF(AND(N35&lt;86,N35&gt;0),"DEBIL",IF(N35=0,""))))</f>
        <v/>
      </c>
      <c r="P35" s="199" t="s">
        <v>300</v>
      </c>
      <c r="Q35" s="196" t="str">
        <f t="shared" ref="Q35:Q40" si="12">CONCATENATE(O35,P35)</f>
        <v>FUERTE</v>
      </c>
      <c r="R35" s="200" t="b">
        <f t="shared" ref="R35:R40" si="13">IF(Q35="FUERTEFUERTE","FUERTE",IF(Q35="FUERTEMODERADO","MODERADO",IF(Q35="FUERTEDEBIL","DEBIL",IF(Q35="MODERADOFUERTE","MODERADO",IF(Q35="MODERADOMODERADO","MODERADO",IF(Q35="MODERADODEBIL","DEBIL",IF(Q35="DEBILFUERTE","DEBIL",IF(Q35="DEBILMODERADO","DEBIL",IF(Q35="DEBILDEBIL","DEBIL")))))))))</f>
        <v>0</v>
      </c>
      <c r="S35" s="200" t="b">
        <f t="shared" ref="S35:S40" si="14">IF(Q35="FUERTEFUERTE",100,IF(Q35="FUERTEMODERADO",50,IF(Q35="FUERTEDEBIL",0,IF(Q35="MODERADOFUERTE",50,IF(Q35="MODERADOMODERADO",50,IF(Q35="MODERADODEBIL",0,IF(Q35="DEBILFUERTE",0,IF(Q35="DEBILMODERADO",0,IF(Q35="DEBILDEBIL",0)))))))))</f>
        <v>0</v>
      </c>
      <c r="T35" s="341" t="e">
        <f>AVERAGE(S35:S40)</f>
        <v>#DIV/0!</v>
      </c>
      <c r="U35" s="341" t="e">
        <f>IF(T35=100,"FUERTE",IF(AND(T35&lt;=99,T35&gt;=50),"MODERADO",IF(T35&lt;50,"DEBIL")))</f>
        <v>#DIV/0!</v>
      </c>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row>
    <row r="36" spans="1:96" ht="15.75" customHeight="1" x14ac:dyDescent="0.25">
      <c r="A36" s="196">
        <v>2</v>
      </c>
      <c r="B36" s="121"/>
      <c r="C36" s="121"/>
      <c r="D36" s="202"/>
      <c r="E36" s="78"/>
      <c r="F36" s="78"/>
      <c r="G36" s="196"/>
      <c r="H36" s="196"/>
      <c r="I36" s="196"/>
      <c r="J36" s="196"/>
      <c r="K36" s="196"/>
      <c r="L36" s="196"/>
      <c r="M36" s="196"/>
      <c r="N36" s="198">
        <f t="shared" si="10"/>
        <v>0</v>
      </c>
      <c r="O36" s="196" t="str">
        <f t="shared" si="11"/>
        <v/>
      </c>
      <c r="P36" s="199" t="s">
        <v>300</v>
      </c>
      <c r="Q36" s="196" t="str">
        <f t="shared" si="12"/>
        <v>FUERTE</v>
      </c>
      <c r="R36" s="200" t="b">
        <f t="shared" si="13"/>
        <v>0</v>
      </c>
      <c r="S36" s="200" t="b">
        <f t="shared" si="14"/>
        <v>0</v>
      </c>
      <c r="T36" s="342"/>
      <c r="U36" s="34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row>
    <row r="37" spans="1:96" ht="15.75" customHeight="1" x14ac:dyDescent="0.25">
      <c r="A37" s="196">
        <v>3</v>
      </c>
      <c r="B37" s="121"/>
      <c r="C37" s="121"/>
      <c r="D37" s="202"/>
      <c r="E37" s="78"/>
      <c r="F37" s="78"/>
      <c r="G37" s="196"/>
      <c r="H37" s="196"/>
      <c r="I37" s="196"/>
      <c r="J37" s="196"/>
      <c r="K37" s="196"/>
      <c r="L37" s="196"/>
      <c r="M37" s="196"/>
      <c r="N37" s="198">
        <f t="shared" si="10"/>
        <v>0</v>
      </c>
      <c r="O37" s="196" t="str">
        <f t="shared" si="11"/>
        <v/>
      </c>
      <c r="P37" s="199" t="s">
        <v>300</v>
      </c>
      <c r="Q37" s="196" t="str">
        <f t="shared" si="12"/>
        <v>FUERTE</v>
      </c>
      <c r="R37" s="200" t="b">
        <f t="shared" si="13"/>
        <v>0</v>
      </c>
      <c r="S37" s="200" t="b">
        <f t="shared" si="14"/>
        <v>0</v>
      </c>
      <c r="T37" s="342"/>
      <c r="U37" s="34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row>
    <row r="38" spans="1:96" ht="15.75" customHeight="1" x14ac:dyDescent="0.25">
      <c r="A38" s="196">
        <v>4</v>
      </c>
      <c r="B38" s="121"/>
      <c r="C38" s="121"/>
      <c r="D38" s="202"/>
      <c r="E38" s="78"/>
      <c r="F38" s="78"/>
      <c r="G38" s="196"/>
      <c r="H38" s="196"/>
      <c r="I38" s="196"/>
      <c r="J38" s="196"/>
      <c r="K38" s="196"/>
      <c r="L38" s="196"/>
      <c r="M38" s="196"/>
      <c r="N38" s="198">
        <f t="shared" si="10"/>
        <v>0</v>
      </c>
      <c r="O38" s="196" t="str">
        <f t="shared" si="11"/>
        <v/>
      </c>
      <c r="P38" s="199" t="s">
        <v>300</v>
      </c>
      <c r="Q38" s="196" t="str">
        <f t="shared" si="12"/>
        <v>FUERTE</v>
      </c>
      <c r="R38" s="200" t="b">
        <f t="shared" si="13"/>
        <v>0</v>
      </c>
      <c r="S38" s="200" t="b">
        <f t="shared" si="14"/>
        <v>0</v>
      </c>
      <c r="T38" s="342"/>
      <c r="U38" s="34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row>
    <row r="39" spans="1:96" ht="15.75" customHeight="1" x14ac:dyDescent="0.25">
      <c r="A39" s="196">
        <v>5</v>
      </c>
      <c r="B39" s="121"/>
      <c r="C39" s="121"/>
      <c r="D39" s="202"/>
      <c r="E39" s="78"/>
      <c r="F39" s="78"/>
      <c r="G39" s="196"/>
      <c r="H39" s="196"/>
      <c r="I39" s="196"/>
      <c r="J39" s="196"/>
      <c r="K39" s="196"/>
      <c r="L39" s="196"/>
      <c r="M39" s="196"/>
      <c r="N39" s="198">
        <f t="shared" si="10"/>
        <v>0</v>
      </c>
      <c r="O39" s="196" t="str">
        <f t="shared" si="11"/>
        <v/>
      </c>
      <c r="P39" s="199" t="s">
        <v>300</v>
      </c>
      <c r="Q39" s="196" t="str">
        <f t="shared" si="12"/>
        <v>FUERTE</v>
      </c>
      <c r="R39" s="200" t="b">
        <f t="shared" si="13"/>
        <v>0</v>
      </c>
      <c r="S39" s="200" t="b">
        <f t="shared" si="14"/>
        <v>0</v>
      </c>
      <c r="T39" s="342"/>
      <c r="U39" s="34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row>
    <row r="40" spans="1:96" ht="15.75" customHeight="1" x14ac:dyDescent="0.25">
      <c r="A40" s="196">
        <v>6</v>
      </c>
      <c r="B40" s="78"/>
      <c r="C40" s="121"/>
      <c r="D40" s="202"/>
      <c r="E40" s="78"/>
      <c r="F40" s="78"/>
      <c r="G40" s="196"/>
      <c r="H40" s="196"/>
      <c r="I40" s="196"/>
      <c r="J40" s="196"/>
      <c r="K40" s="196"/>
      <c r="L40" s="196"/>
      <c r="M40" s="196"/>
      <c r="N40" s="198">
        <f t="shared" si="10"/>
        <v>0</v>
      </c>
      <c r="O40" s="196" t="str">
        <f t="shared" si="11"/>
        <v/>
      </c>
      <c r="P40" s="199" t="s">
        <v>300</v>
      </c>
      <c r="Q40" s="196" t="str">
        <f t="shared" si="12"/>
        <v>FUERTE</v>
      </c>
      <c r="R40" s="200" t="b">
        <f t="shared" si="13"/>
        <v>0</v>
      </c>
      <c r="S40" s="200" t="b">
        <f t="shared" si="14"/>
        <v>0</v>
      </c>
      <c r="T40" s="344"/>
      <c r="U40" s="344"/>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row>
    <row r="41" spans="1:9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row>
    <row r="42" spans="1:96" ht="15.75" customHeight="1" x14ac:dyDescent="0.3">
      <c r="A42" s="190"/>
      <c r="B42" s="191" t="s">
        <v>271</v>
      </c>
      <c r="C42" s="191">
        <f>+MR_Corrup1!G13</f>
        <v>0</v>
      </c>
      <c r="D42" s="19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row>
    <row r="43" spans="1:96" ht="15.75" customHeight="1" x14ac:dyDescent="0.25">
      <c r="G43" s="507" t="s">
        <v>272</v>
      </c>
      <c r="H43" s="423"/>
      <c r="I43" s="423"/>
      <c r="J43" s="423"/>
      <c r="K43" s="423"/>
      <c r="L43" s="423"/>
      <c r="M43" s="423"/>
      <c r="N43" s="423"/>
      <c r="O43" s="497"/>
      <c r="P43" s="514" t="s">
        <v>305</v>
      </c>
      <c r="Q43" s="508" t="s">
        <v>274</v>
      </c>
      <c r="R43" s="509"/>
      <c r="S43" s="510"/>
      <c r="T43" s="513" t="s">
        <v>275</v>
      </c>
      <c r="U43" s="510"/>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row>
    <row r="44" spans="1:96" ht="15.75" customHeight="1" x14ac:dyDescent="0.25">
      <c r="A44" s="358" t="s">
        <v>270</v>
      </c>
      <c r="B44" s="338"/>
      <c r="C44" s="338"/>
      <c r="D44" s="338"/>
      <c r="E44" s="338"/>
      <c r="F44" s="339"/>
      <c r="G44" s="358" t="s">
        <v>276</v>
      </c>
      <c r="H44" s="339"/>
      <c r="I44" s="193" t="s">
        <v>277</v>
      </c>
      <c r="J44" s="193" t="s">
        <v>278</v>
      </c>
      <c r="K44" s="193" t="s">
        <v>279</v>
      </c>
      <c r="L44" s="193" t="s">
        <v>280</v>
      </c>
      <c r="M44" s="193" t="s">
        <v>281</v>
      </c>
      <c r="N44" s="517" t="s">
        <v>282</v>
      </c>
      <c r="O44" s="373"/>
      <c r="P44" s="515"/>
      <c r="Q44" s="511"/>
      <c r="R44" s="375"/>
      <c r="S44" s="435"/>
      <c r="T44" s="511"/>
      <c r="U44" s="435"/>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row>
    <row r="45" spans="1:96" ht="15.75" customHeight="1" x14ac:dyDescent="0.25">
      <c r="A45" s="194" t="s">
        <v>129</v>
      </c>
      <c r="B45" s="194" t="s">
        <v>283</v>
      </c>
      <c r="C45" s="193" t="s">
        <v>284</v>
      </c>
      <c r="D45" s="193" t="s">
        <v>285</v>
      </c>
      <c r="E45" s="193" t="s">
        <v>286</v>
      </c>
      <c r="F45" s="193" t="s">
        <v>306</v>
      </c>
      <c r="G45" s="195" t="s">
        <v>288</v>
      </c>
      <c r="H45" s="195" t="s">
        <v>289</v>
      </c>
      <c r="I45" s="195" t="s">
        <v>290</v>
      </c>
      <c r="J45" s="195" t="s">
        <v>291</v>
      </c>
      <c r="K45" s="195" t="s">
        <v>292</v>
      </c>
      <c r="L45" s="195" t="s">
        <v>293</v>
      </c>
      <c r="M45" s="195" t="s">
        <v>294</v>
      </c>
      <c r="N45" s="426"/>
      <c r="O45" s="428"/>
      <c r="P45" s="516"/>
      <c r="Q45" s="512"/>
      <c r="R45" s="427"/>
      <c r="S45" s="436"/>
      <c r="T45" s="512"/>
      <c r="U45" s="436"/>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row>
    <row r="46" spans="1:96" ht="15.75" customHeight="1" x14ac:dyDescent="0.25">
      <c r="A46" s="196">
        <v>1</v>
      </c>
      <c r="B46" s="78"/>
      <c r="C46" s="78"/>
      <c r="D46" s="197"/>
      <c r="E46" s="196"/>
      <c r="F46" s="201"/>
      <c r="G46" s="196"/>
      <c r="H46" s="196"/>
      <c r="I46" s="196"/>
      <c r="J46" s="196"/>
      <c r="K46" s="196"/>
      <c r="L46" s="196"/>
      <c r="M46" s="196"/>
      <c r="N46" s="198">
        <f t="shared" ref="N46:N51" si="15">SUM((IF(G46="SI",15,0)),(IF(H46="SI",15,0)),(IF(I46="SI",15,0)),(IF(J46="SI",15,0)),(IF(K46="SI",15,0)),(IF(L46="SI",15,0)),(IF(M46="SI",10,IF(M46="INCOMPLETA","5",0))))</f>
        <v>0</v>
      </c>
      <c r="O46" s="196" t="str">
        <f t="shared" ref="O46:O51" si="16">IF(N46&gt;=96,"FUERTE",IF(AND(N46&lt;=95,N46&gt;=86),"MODERADO",IF(AND(N46&lt;86,N46&gt;0),"DEBIL",IF(N46=0,""))))</f>
        <v/>
      </c>
      <c r="P46" s="199"/>
      <c r="Q46" s="196" t="str">
        <f t="shared" ref="Q46:Q51" si="17">CONCATENATE(O46,P46)</f>
        <v/>
      </c>
      <c r="R46" s="200" t="b">
        <f t="shared" ref="R46:R51" si="18">IF(Q46="FUERTEFUERTE","FUERTE",IF(Q46="FUERTEMODERADO","MODERADO",IF(Q46="FUERTEDEBIL","DEBIL",IF(Q46="MODERADOFUERTE","MODERADO",IF(Q46="MODERADOMODERADO","MODERADO",IF(Q46="MODERADODEBIL","DEBIL",IF(Q46="DEBILFUERTE","DEBIL",IF(Q46="DEBILMODERADO","DEBIL",IF(Q46="DEBILDEBIL","DEBIL")))))))))</f>
        <v>0</v>
      </c>
      <c r="S46" s="200" t="b">
        <f t="shared" ref="S46:S51" si="19">IF(Q46="FUERTEFUERTE",100,IF(Q46="FUERTEMODERADO",50,IF(Q46="FUERTEDEBIL",0,IF(Q46="MODERADOFUERTE",50,IF(Q46="MODERADOMODERADO",50,IF(Q46="MODERADODEBIL",0,IF(Q46="DEBILFUERTE",0,IF(Q46="DEBILMODERADO",0,IF(Q46="DEBILDEBIL",0)))))))))</f>
        <v>0</v>
      </c>
      <c r="T46" s="341" t="e">
        <f>AVERAGE(S46:S51)</f>
        <v>#DIV/0!</v>
      </c>
      <c r="U46" s="341" t="e">
        <f>IF(T46=100,"FUERTE",IF(AND(T46&lt;=99,T46&gt;=50),"MODERADO",IF(T46&lt;50,"DEBIL")))</f>
        <v>#DIV/0!</v>
      </c>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row>
    <row r="47" spans="1:96" ht="15.75" customHeight="1" x14ac:dyDescent="0.25">
      <c r="A47" s="196">
        <v>2</v>
      </c>
      <c r="B47" s="78"/>
      <c r="C47" s="78"/>
      <c r="D47" s="197"/>
      <c r="E47" s="196"/>
      <c r="F47" s="201"/>
      <c r="G47" s="196"/>
      <c r="H47" s="196"/>
      <c r="I47" s="196"/>
      <c r="J47" s="196"/>
      <c r="K47" s="196"/>
      <c r="L47" s="196"/>
      <c r="M47" s="196"/>
      <c r="N47" s="198">
        <f t="shared" si="15"/>
        <v>0</v>
      </c>
      <c r="O47" s="196" t="str">
        <f t="shared" si="16"/>
        <v/>
      </c>
      <c r="P47" s="199"/>
      <c r="Q47" s="196" t="str">
        <f t="shared" si="17"/>
        <v/>
      </c>
      <c r="R47" s="200" t="b">
        <f t="shared" si="18"/>
        <v>0</v>
      </c>
      <c r="S47" s="200" t="b">
        <f t="shared" si="19"/>
        <v>0</v>
      </c>
      <c r="T47" s="342"/>
      <c r="U47" s="34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ht="15.75" customHeight="1" x14ac:dyDescent="0.25">
      <c r="A48" s="196">
        <v>3</v>
      </c>
      <c r="B48" s="78"/>
      <c r="C48" s="78"/>
      <c r="D48" s="197"/>
      <c r="E48" s="196"/>
      <c r="F48" s="201"/>
      <c r="G48" s="196"/>
      <c r="H48" s="196"/>
      <c r="I48" s="196"/>
      <c r="J48" s="196"/>
      <c r="K48" s="196"/>
      <c r="L48" s="196"/>
      <c r="M48" s="196"/>
      <c r="N48" s="198">
        <f t="shared" si="15"/>
        <v>0</v>
      </c>
      <c r="O48" s="196" t="str">
        <f t="shared" si="16"/>
        <v/>
      </c>
      <c r="P48" s="199"/>
      <c r="Q48" s="196" t="str">
        <f t="shared" si="17"/>
        <v/>
      </c>
      <c r="R48" s="200" t="b">
        <f t="shared" si="18"/>
        <v>0</v>
      </c>
      <c r="S48" s="200" t="b">
        <f t="shared" si="19"/>
        <v>0</v>
      </c>
      <c r="T48" s="342"/>
      <c r="U48" s="34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row>
    <row r="49" spans="1:96" ht="15.75" customHeight="1" x14ac:dyDescent="0.25">
      <c r="A49" s="196">
        <v>4</v>
      </c>
      <c r="B49" s="78"/>
      <c r="C49" s="78"/>
      <c r="D49" s="197"/>
      <c r="E49" s="196"/>
      <c r="F49" s="201"/>
      <c r="G49" s="334">
        <v>46078</v>
      </c>
      <c r="H49" s="196"/>
      <c r="I49" s="196"/>
      <c r="J49" s="196"/>
      <c r="K49" s="196"/>
      <c r="L49" s="196"/>
      <c r="M49" s="196"/>
      <c r="N49" s="198">
        <f t="shared" si="15"/>
        <v>0</v>
      </c>
      <c r="O49" s="196" t="str">
        <f t="shared" si="16"/>
        <v/>
      </c>
      <c r="P49" s="199"/>
      <c r="Q49" s="196" t="str">
        <f t="shared" si="17"/>
        <v/>
      </c>
      <c r="R49" s="200" t="b">
        <f t="shared" si="18"/>
        <v>0</v>
      </c>
      <c r="S49" s="200" t="b">
        <f t="shared" si="19"/>
        <v>0</v>
      </c>
      <c r="T49" s="342"/>
      <c r="U49" s="34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row>
    <row r="50" spans="1:96" ht="15.75" customHeight="1" x14ac:dyDescent="0.25">
      <c r="A50" s="196">
        <v>5</v>
      </c>
      <c r="B50" s="78"/>
      <c r="C50" s="78"/>
      <c r="D50" s="197"/>
      <c r="E50" s="196"/>
      <c r="F50" s="201"/>
      <c r="G50" s="196"/>
      <c r="H50" s="196"/>
      <c r="I50" s="196"/>
      <c r="J50" s="196"/>
      <c r="K50" s="196"/>
      <c r="L50" s="196"/>
      <c r="M50" s="196"/>
      <c r="N50" s="198">
        <f t="shared" si="15"/>
        <v>0</v>
      </c>
      <c r="O50" s="196" t="str">
        <f t="shared" si="16"/>
        <v/>
      </c>
      <c r="P50" s="199"/>
      <c r="Q50" s="196" t="str">
        <f t="shared" si="17"/>
        <v/>
      </c>
      <c r="R50" s="200" t="b">
        <f t="shared" si="18"/>
        <v>0</v>
      </c>
      <c r="S50" s="200" t="b">
        <f t="shared" si="19"/>
        <v>0</v>
      </c>
      <c r="T50" s="342"/>
      <c r="U50" s="34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row>
    <row r="51" spans="1:96" ht="15.75" customHeight="1" x14ac:dyDescent="0.25">
      <c r="A51" s="196">
        <v>6</v>
      </c>
      <c r="B51" s="78"/>
      <c r="C51" s="78"/>
      <c r="D51" s="197"/>
      <c r="E51" s="196"/>
      <c r="F51" s="201"/>
      <c r="G51" s="196"/>
      <c r="H51" s="196"/>
      <c r="I51" s="196"/>
      <c r="J51" s="196"/>
      <c r="K51" s="196"/>
      <c r="L51" s="196"/>
      <c r="M51" s="196"/>
      <c r="N51" s="198">
        <f t="shared" si="15"/>
        <v>0</v>
      </c>
      <c r="O51" s="196" t="str">
        <f t="shared" si="16"/>
        <v/>
      </c>
      <c r="P51" s="199"/>
      <c r="Q51" s="196" t="str">
        <f t="shared" si="17"/>
        <v/>
      </c>
      <c r="R51" s="200" t="b">
        <f t="shared" si="18"/>
        <v>0</v>
      </c>
      <c r="S51" s="200" t="b">
        <f t="shared" si="19"/>
        <v>0</v>
      </c>
      <c r="T51" s="344"/>
      <c r="U51" s="344"/>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row>
    <row r="52" spans="1:9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row>
    <row r="53" spans="1:96" ht="15.75" customHeight="1" x14ac:dyDescent="0.3">
      <c r="A53" s="190"/>
      <c r="B53" s="191" t="s">
        <v>271</v>
      </c>
      <c r="C53" s="191">
        <f>+MR_Corrup1!G14</f>
        <v>0</v>
      </c>
      <c r="D53" s="19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row>
    <row r="54" spans="1:96" ht="15.75" customHeight="1" x14ac:dyDescent="0.25">
      <c r="G54" s="507" t="s">
        <v>272</v>
      </c>
      <c r="H54" s="423"/>
      <c r="I54" s="423"/>
      <c r="J54" s="423"/>
      <c r="K54" s="423"/>
      <c r="L54" s="423"/>
      <c r="M54" s="423"/>
      <c r="N54" s="423"/>
      <c r="O54" s="497"/>
      <c r="P54" s="514" t="s">
        <v>307</v>
      </c>
      <c r="Q54" s="508" t="s">
        <v>274</v>
      </c>
      <c r="R54" s="509"/>
      <c r="S54" s="510"/>
      <c r="T54" s="513" t="s">
        <v>275</v>
      </c>
      <c r="U54" s="510"/>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row>
    <row r="55" spans="1:96" ht="15.75" customHeight="1" x14ac:dyDescent="0.25">
      <c r="A55" s="358" t="s">
        <v>270</v>
      </c>
      <c r="B55" s="338"/>
      <c r="C55" s="338"/>
      <c r="D55" s="338"/>
      <c r="E55" s="338"/>
      <c r="F55" s="339"/>
      <c r="G55" s="358" t="s">
        <v>276</v>
      </c>
      <c r="H55" s="339"/>
      <c r="I55" s="193" t="s">
        <v>277</v>
      </c>
      <c r="J55" s="193" t="s">
        <v>278</v>
      </c>
      <c r="K55" s="193" t="s">
        <v>279</v>
      </c>
      <c r="L55" s="193" t="s">
        <v>280</v>
      </c>
      <c r="M55" s="193" t="s">
        <v>281</v>
      </c>
      <c r="N55" s="517" t="s">
        <v>282</v>
      </c>
      <c r="O55" s="373"/>
      <c r="P55" s="515"/>
      <c r="Q55" s="511"/>
      <c r="R55" s="375"/>
      <c r="S55" s="435"/>
      <c r="T55" s="511"/>
      <c r="U55" s="435"/>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row>
    <row r="56" spans="1:96" ht="15.75" customHeight="1" x14ac:dyDescent="0.25">
      <c r="A56" s="194" t="s">
        <v>129</v>
      </c>
      <c r="B56" s="194" t="s">
        <v>283</v>
      </c>
      <c r="C56" s="193" t="s">
        <v>284</v>
      </c>
      <c r="D56" s="193" t="s">
        <v>285</v>
      </c>
      <c r="E56" s="193" t="s">
        <v>286</v>
      </c>
      <c r="F56" s="193" t="s">
        <v>308</v>
      </c>
      <c r="G56" s="195" t="s">
        <v>288</v>
      </c>
      <c r="H56" s="195" t="s">
        <v>289</v>
      </c>
      <c r="I56" s="195" t="s">
        <v>290</v>
      </c>
      <c r="J56" s="195" t="s">
        <v>291</v>
      </c>
      <c r="K56" s="195" t="s">
        <v>292</v>
      </c>
      <c r="L56" s="195" t="s">
        <v>293</v>
      </c>
      <c r="M56" s="195" t="s">
        <v>294</v>
      </c>
      <c r="N56" s="426"/>
      <c r="O56" s="428"/>
      <c r="P56" s="516"/>
      <c r="Q56" s="512"/>
      <c r="R56" s="427"/>
      <c r="S56" s="436"/>
      <c r="T56" s="512"/>
      <c r="U56" s="436"/>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row>
    <row r="57" spans="1:96" ht="15.75" customHeight="1" x14ac:dyDescent="0.25">
      <c r="A57" s="196">
        <v>1</v>
      </c>
      <c r="B57" s="78"/>
      <c r="C57" s="78"/>
      <c r="D57" s="197"/>
      <c r="E57" s="196"/>
      <c r="F57" s="201"/>
      <c r="G57" s="196"/>
      <c r="H57" s="196"/>
      <c r="I57" s="196"/>
      <c r="J57" s="196"/>
      <c r="K57" s="196"/>
      <c r="L57" s="196"/>
      <c r="M57" s="196"/>
      <c r="N57" s="198">
        <f t="shared" ref="N57:N62" si="20">SUM((IF(G57="SI",15,0)),(IF(H57="SI",15,0)),(IF(I57="SI",15,0)),(IF(J57="SI",15,0)),(IF(K57="SI",15,0)),(IF(L57="SI",15,0)),(IF(M57="SI",10,IF(M57="INCOMPLETA","5",0))))</f>
        <v>0</v>
      </c>
      <c r="O57" s="196" t="str">
        <f t="shared" ref="O57:O62" si="21">IF(N57&gt;=96,"FUERTE",IF(AND(N57&lt;=95,N57&gt;=86),"MODERADO",IF(AND(N57&lt;86,N57&gt;0),"DEBIL",IF(N57=0,""))))</f>
        <v/>
      </c>
      <c r="P57" s="199"/>
      <c r="Q57" s="196" t="str">
        <f t="shared" ref="Q57:Q62" si="22">CONCATENATE(O57,P57)</f>
        <v/>
      </c>
      <c r="R57" s="200" t="b">
        <f t="shared" ref="R57:R62" si="23">IF(Q57="FUERTEFUERTE","FUERTE",IF(Q57="FUERTEMODERADO","MODERADO",IF(Q57="FUERTEDEBIL","DEBIL",IF(Q57="MODERADOFUERTE","MODERADO",IF(Q57="MODERADOMODERADO","MODERADO",IF(Q57="MODERADODEBIL","DEBIL",IF(Q57="DEBILFUERTE","DEBIL",IF(Q57="DEBILMODERADO","DEBIL",IF(Q57="DEBILDEBIL","DEBIL")))))))))</f>
        <v>0</v>
      </c>
      <c r="S57" s="200" t="b">
        <f t="shared" ref="S57:S62" si="24">IF(Q57="FUERTEFUERTE",100,IF(Q57="FUERTEMODERADO",50,IF(Q57="FUERTEDEBIL",0,IF(Q57="MODERADOFUERTE",50,IF(Q57="MODERADOMODERADO",50,IF(Q57="MODERADODEBIL",0,IF(Q57="DEBILFUERTE",0,IF(Q57="DEBILMODERADO",0,IF(Q57="DEBILDEBIL",0)))))))))</f>
        <v>0</v>
      </c>
      <c r="T57" s="341" t="e">
        <f>AVERAGE(S57:S62)</f>
        <v>#DIV/0!</v>
      </c>
      <c r="U57" s="341" t="e">
        <f>IF(T57=100,"FUERTE",IF(AND(T57&lt;=99,T57&gt;=50),"MODERADO",IF(T57&lt;50,"DEBIL")))</f>
        <v>#DIV/0!</v>
      </c>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row>
    <row r="58" spans="1:96" ht="15.75" customHeight="1" x14ac:dyDescent="0.25">
      <c r="A58" s="196">
        <v>2</v>
      </c>
      <c r="B58" s="78"/>
      <c r="C58" s="78"/>
      <c r="D58" s="197"/>
      <c r="E58" s="196"/>
      <c r="F58" s="201"/>
      <c r="G58" s="196"/>
      <c r="H58" s="196"/>
      <c r="I58" s="196"/>
      <c r="J58" s="196"/>
      <c r="K58" s="196"/>
      <c r="L58" s="196"/>
      <c r="M58" s="196"/>
      <c r="N58" s="198">
        <f t="shared" si="20"/>
        <v>0</v>
      </c>
      <c r="O58" s="196" t="str">
        <f t="shared" si="21"/>
        <v/>
      </c>
      <c r="P58" s="199"/>
      <c r="Q58" s="196" t="str">
        <f t="shared" si="22"/>
        <v/>
      </c>
      <c r="R58" s="200" t="b">
        <f t="shared" si="23"/>
        <v>0</v>
      </c>
      <c r="S58" s="200" t="b">
        <f t="shared" si="24"/>
        <v>0</v>
      </c>
      <c r="T58" s="342"/>
      <c r="U58" s="34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row>
    <row r="59" spans="1:96" ht="15.75" customHeight="1" x14ac:dyDescent="0.25">
      <c r="A59" s="196">
        <v>3</v>
      </c>
      <c r="B59" s="78"/>
      <c r="C59" s="78"/>
      <c r="D59" s="197"/>
      <c r="E59" s="196"/>
      <c r="F59" s="201"/>
      <c r="G59" s="196"/>
      <c r="H59" s="196"/>
      <c r="I59" s="196"/>
      <c r="J59" s="196"/>
      <c r="K59" s="196"/>
      <c r="L59" s="196"/>
      <c r="M59" s="196"/>
      <c r="N59" s="198">
        <f t="shared" si="20"/>
        <v>0</v>
      </c>
      <c r="O59" s="196" t="str">
        <f t="shared" si="21"/>
        <v/>
      </c>
      <c r="P59" s="199"/>
      <c r="Q59" s="196" t="str">
        <f t="shared" si="22"/>
        <v/>
      </c>
      <c r="R59" s="200" t="b">
        <f t="shared" si="23"/>
        <v>0</v>
      </c>
      <c r="S59" s="200" t="b">
        <f t="shared" si="24"/>
        <v>0</v>
      </c>
      <c r="T59" s="342"/>
      <c r="U59" s="34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row>
    <row r="60" spans="1:96" ht="15.75" customHeight="1" x14ac:dyDescent="0.25">
      <c r="A60" s="196">
        <v>4</v>
      </c>
      <c r="B60" s="78"/>
      <c r="C60" s="78"/>
      <c r="D60" s="197"/>
      <c r="E60" s="196"/>
      <c r="F60" s="201"/>
      <c r="G60" s="196"/>
      <c r="H60" s="196"/>
      <c r="I60" s="196"/>
      <c r="J60" s="196"/>
      <c r="K60" s="196"/>
      <c r="L60" s="196"/>
      <c r="M60" s="196"/>
      <c r="N60" s="198">
        <f t="shared" si="20"/>
        <v>0</v>
      </c>
      <c r="O60" s="196" t="str">
        <f t="shared" si="21"/>
        <v/>
      </c>
      <c r="P60" s="199"/>
      <c r="Q60" s="196" t="str">
        <f t="shared" si="22"/>
        <v/>
      </c>
      <c r="R60" s="200" t="b">
        <f t="shared" si="23"/>
        <v>0</v>
      </c>
      <c r="S60" s="200" t="b">
        <f t="shared" si="24"/>
        <v>0</v>
      </c>
      <c r="T60" s="342"/>
      <c r="U60" s="34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row>
    <row r="61" spans="1:96" ht="15.75" customHeight="1" x14ac:dyDescent="0.25">
      <c r="A61" s="196">
        <v>5</v>
      </c>
      <c r="B61" s="78"/>
      <c r="C61" s="78"/>
      <c r="D61" s="197"/>
      <c r="E61" s="196"/>
      <c r="F61" s="201"/>
      <c r="G61" s="196"/>
      <c r="H61" s="196"/>
      <c r="I61" s="196"/>
      <c r="J61" s="196"/>
      <c r="K61" s="196"/>
      <c r="L61" s="196"/>
      <c r="M61" s="196"/>
      <c r="N61" s="198">
        <f t="shared" si="20"/>
        <v>0</v>
      </c>
      <c r="O61" s="196" t="str">
        <f t="shared" si="21"/>
        <v/>
      </c>
      <c r="P61" s="199"/>
      <c r="Q61" s="196" t="str">
        <f t="shared" si="22"/>
        <v/>
      </c>
      <c r="R61" s="200" t="b">
        <f t="shared" si="23"/>
        <v>0</v>
      </c>
      <c r="S61" s="200" t="b">
        <f t="shared" si="24"/>
        <v>0</v>
      </c>
      <c r="T61" s="342"/>
      <c r="U61" s="34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row>
    <row r="62" spans="1:96" ht="15.75" customHeight="1" x14ac:dyDescent="0.25">
      <c r="A62" s="196">
        <v>6</v>
      </c>
      <c r="B62" s="78"/>
      <c r="C62" s="78"/>
      <c r="D62" s="197"/>
      <c r="E62" s="196"/>
      <c r="F62" s="201"/>
      <c r="G62" s="196"/>
      <c r="H62" s="196"/>
      <c r="I62" s="196"/>
      <c r="J62" s="196"/>
      <c r="K62" s="196"/>
      <c r="L62" s="196"/>
      <c r="M62" s="196"/>
      <c r="N62" s="198">
        <f t="shared" si="20"/>
        <v>0</v>
      </c>
      <c r="O62" s="196" t="str">
        <f t="shared" si="21"/>
        <v/>
      </c>
      <c r="P62" s="199"/>
      <c r="Q62" s="196" t="str">
        <f t="shared" si="22"/>
        <v/>
      </c>
      <c r="R62" s="200" t="b">
        <f t="shared" si="23"/>
        <v>0</v>
      </c>
      <c r="S62" s="200" t="b">
        <f t="shared" si="24"/>
        <v>0</v>
      </c>
      <c r="T62" s="344"/>
      <c r="U62" s="344"/>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row>
    <row r="63" spans="1:9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row>
    <row r="64" spans="1:9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row>
    <row r="65" spans="1:96" ht="17.25" customHeight="1" x14ac:dyDescent="0.25">
      <c r="A65" s="2"/>
      <c r="B65" s="2"/>
      <c r="C65" s="2"/>
      <c r="D65" s="1"/>
      <c r="E65" s="1"/>
      <c r="F65" s="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row>
    <row r="66" spans="1:96" ht="48.75" customHeight="1" x14ac:dyDescent="0.25">
      <c r="B66" s="204" t="s">
        <v>309</v>
      </c>
      <c r="C66" s="204" t="s">
        <v>310</v>
      </c>
      <c r="D66" s="204" t="s">
        <v>111</v>
      </c>
      <c r="E66" s="204" t="s">
        <v>112</v>
      </c>
      <c r="F66" s="205" t="s">
        <v>192</v>
      </c>
      <c r="G66" s="204" t="s">
        <v>275</v>
      </c>
      <c r="H66" s="134" t="s">
        <v>311</v>
      </c>
      <c r="I66" s="204" t="s">
        <v>312</v>
      </c>
      <c r="J66" s="206" t="s">
        <v>313</v>
      </c>
      <c r="K66" s="206" t="s">
        <v>314</v>
      </c>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row>
    <row r="67" spans="1:96" ht="15.75" customHeight="1" x14ac:dyDescent="0.25">
      <c r="A67" s="518" t="s">
        <v>315</v>
      </c>
      <c r="B67" s="200" t="str">
        <f>MR_Corrup1!C10</f>
        <v>RC-TIC -1</v>
      </c>
      <c r="C67" s="144" t="str">
        <f>+MR_Corrup1!G10</f>
        <v>Posibilidad de afectación reputacional y economica por soborno entrante al aprobar  de forma indebida los recursos de TI o servicios tecnológicos para favorecimiento propio y un tercero.</v>
      </c>
      <c r="D67" s="196" t="str">
        <f>MR_Corrup1!J10</f>
        <v>CASI SEGURO</v>
      </c>
      <c r="E67" s="196" t="str">
        <f>+MR_Corrup1!K10</f>
        <v>CATASTROFICO</v>
      </c>
      <c r="F67" s="196" t="str">
        <f t="shared" ref="F67:F71" si="25">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EXTREMO</v>
      </c>
      <c r="G67" s="196" t="str">
        <f>U13</f>
        <v>FUERTE</v>
      </c>
      <c r="H67" s="125"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DETECTIVO</v>
      </c>
      <c r="I67" s="196" t="str">
        <f t="shared" ref="I67:I71" si="26">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EXTREMO</v>
      </c>
      <c r="J67" s="207" t="str">
        <f t="shared" ref="J67:J71" si="27">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POSIBLE</v>
      </c>
      <c r="K67" s="207" t="str">
        <f t="shared" ref="K67:K71" si="28">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CATASTROFICO</v>
      </c>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row>
    <row r="68" spans="1:96" ht="15.75" customHeight="1" x14ac:dyDescent="0.25">
      <c r="A68" s="342"/>
      <c r="B68" s="200" t="str">
        <f>MR_Corrup1!C11</f>
        <v>--</v>
      </c>
      <c r="C68" s="144">
        <f>+MR_Corrup1!G11</f>
        <v>0</v>
      </c>
      <c r="D68" s="196">
        <f>MR_Corrup1!J11</f>
        <v>0</v>
      </c>
      <c r="E68" s="196" t="str">
        <f>+MR_Corrup1!K11</f>
        <v>SIN IMPACTO</v>
      </c>
      <c r="F68" s="196" t="e">
        <f t="shared" si="25"/>
        <v>#N/A</v>
      </c>
      <c r="G68" s="196" t="e">
        <f>U24</f>
        <v>#DIV/0!</v>
      </c>
      <c r="H68" s="125">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196" t="e">
        <f t="shared" si="26"/>
        <v>#DIV/0!</v>
      </c>
      <c r="J68" s="207" t="e">
        <f t="shared" si="27"/>
        <v>#DIV/0!</v>
      </c>
      <c r="K68" s="207" t="e">
        <f t="shared" si="28"/>
        <v>#DIV/0!</v>
      </c>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row>
    <row r="69" spans="1:96" ht="15.75" customHeight="1" x14ac:dyDescent="0.25">
      <c r="A69" s="342"/>
      <c r="B69" s="200" t="str">
        <f>MR_Corrup1!C12</f>
        <v>--</v>
      </c>
      <c r="C69" s="144">
        <f>+MR_Corrup1!G12</f>
        <v>0</v>
      </c>
      <c r="D69" s="196">
        <f>MR_Corrup1!J12</f>
        <v>0</v>
      </c>
      <c r="E69" s="196" t="str">
        <f>+MR_Corrup1!K12</f>
        <v>SIN IMPACTO</v>
      </c>
      <c r="F69" s="196" t="e">
        <f t="shared" si="25"/>
        <v>#N/A</v>
      </c>
      <c r="G69" s="196" t="e">
        <f>U35</f>
        <v>#DIV/0!</v>
      </c>
      <c r="H69" s="125">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196" t="e">
        <f t="shared" si="26"/>
        <v>#DIV/0!</v>
      </c>
      <c r="J69" s="207" t="e">
        <f t="shared" si="27"/>
        <v>#DIV/0!</v>
      </c>
      <c r="K69" s="207" t="e">
        <f t="shared" si="28"/>
        <v>#DIV/0!</v>
      </c>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row>
    <row r="70" spans="1:96" ht="15.75" customHeight="1" x14ac:dyDescent="0.25">
      <c r="A70" s="342"/>
      <c r="B70" s="200" t="str">
        <f>MR_Corrup1!C13</f>
        <v>--</v>
      </c>
      <c r="C70" s="144">
        <f>+MR_Corrup1!G13</f>
        <v>0</v>
      </c>
      <c r="D70" s="196">
        <f>MR_Corrup1!J13</f>
        <v>0</v>
      </c>
      <c r="E70" s="196" t="str">
        <f>+MR_Corrup1!K13</f>
        <v>SIN IMPACTO</v>
      </c>
      <c r="F70" s="196" t="e">
        <f t="shared" si="25"/>
        <v>#N/A</v>
      </c>
      <c r="G70" s="196" t="e">
        <f>U46</f>
        <v>#DIV/0!</v>
      </c>
      <c r="H70" s="125">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196" t="e">
        <f t="shared" si="26"/>
        <v>#DIV/0!</v>
      </c>
      <c r="J70" s="207" t="e">
        <f t="shared" si="27"/>
        <v>#DIV/0!</v>
      </c>
      <c r="K70" s="207" t="e">
        <f t="shared" si="28"/>
        <v>#DIV/0!</v>
      </c>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row>
    <row r="71" spans="1:96" ht="15.75" customHeight="1" x14ac:dyDescent="0.25">
      <c r="A71" s="344"/>
      <c r="B71" s="200" t="str">
        <f>MR_Corrup1!C14</f>
        <v>--</v>
      </c>
      <c r="C71" s="144">
        <f>+MR_Corrup1!G14</f>
        <v>0</v>
      </c>
      <c r="D71" s="196">
        <f>MR_Corrup1!J14</f>
        <v>0</v>
      </c>
      <c r="E71" s="196" t="str">
        <f>+MR_Corrup1!K14</f>
        <v>SIN IMPACTO</v>
      </c>
      <c r="F71" s="196" t="e">
        <f t="shared" si="25"/>
        <v>#N/A</v>
      </c>
      <c r="G71" s="196" t="e">
        <f>U57</f>
        <v>#DIV/0!</v>
      </c>
      <c r="H71" s="125">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196" t="e">
        <f t="shared" si="26"/>
        <v>#DIV/0!</v>
      </c>
      <c r="J71" s="207" t="e">
        <f t="shared" si="27"/>
        <v>#DIV/0!</v>
      </c>
      <c r="K71" s="207" t="e">
        <f t="shared" si="28"/>
        <v>#DIV/0!</v>
      </c>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08"/>
      <c r="CE71" s="208"/>
      <c r="CF71" s="208"/>
      <c r="CG71" s="208"/>
      <c r="CH71" s="208"/>
      <c r="CI71" s="208"/>
      <c r="CJ71" s="208"/>
      <c r="CK71" s="208"/>
      <c r="CL71" s="208"/>
      <c r="CM71" s="208"/>
      <c r="CN71" s="208"/>
      <c r="CO71" s="208"/>
      <c r="CP71" s="208"/>
      <c r="CQ71" s="2"/>
      <c r="CR71" s="2"/>
    </row>
    <row r="72" spans="1:9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08"/>
      <c r="CE72" s="208"/>
      <c r="CF72" s="208"/>
      <c r="CG72" s="208"/>
      <c r="CH72" s="208"/>
      <c r="CI72" s="208"/>
      <c r="CJ72" s="208"/>
      <c r="CK72" s="208"/>
      <c r="CL72" s="208"/>
      <c r="CM72" s="208"/>
      <c r="CN72" s="208"/>
      <c r="CO72" s="208"/>
      <c r="CP72" s="208"/>
      <c r="CQ72" s="2"/>
      <c r="CR72" s="2"/>
    </row>
    <row r="73" spans="1:9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08"/>
      <c r="CE73" s="208"/>
      <c r="CF73" s="208"/>
      <c r="CG73" s="209"/>
      <c r="CH73" s="209"/>
      <c r="CI73" s="209"/>
      <c r="CJ73" s="209"/>
      <c r="CK73" s="209"/>
      <c r="CL73" s="209"/>
      <c r="CM73" s="209"/>
      <c r="CN73" s="208"/>
      <c r="CO73" s="208"/>
      <c r="CP73" s="208"/>
      <c r="CQ73" s="2"/>
      <c r="CR73" s="2"/>
    </row>
    <row r="74" spans="1:96" ht="15.75" customHeight="1" x14ac:dyDescent="0.25">
      <c r="A74" s="2"/>
      <c r="B74" s="2"/>
      <c r="C74" s="2"/>
      <c r="D74" s="2"/>
      <c r="E74" s="2"/>
      <c r="F74" s="2"/>
      <c r="G74" s="2"/>
      <c r="H74" s="2"/>
      <c r="I74" s="2"/>
      <c r="J74" s="2"/>
      <c r="K74" s="2"/>
      <c r="L74" s="2"/>
      <c r="M74" s="2"/>
      <c r="N74" s="2"/>
      <c r="O74" s="2"/>
      <c r="P74" s="2"/>
      <c r="Q74" s="2"/>
      <c r="R74" s="2"/>
      <c r="S74" s="2"/>
      <c r="T74" s="2"/>
      <c r="U74" s="210"/>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08"/>
      <c r="CE74" s="208"/>
      <c r="CF74" s="208"/>
      <c r="CG74" s="209"/>
      <c r="CH74" s="209"/>
      <c r="CI74" s="209"/>
      <c r="CJ74" s="209"/>
      <c r="CK74" s="209"/>
      <c r="CL74" s="209"/>
      <c r="CM74" s="209"/>
      <c r="CN74" s="209"/>
      <c r="CO74" s="209"/>
      <c r="CP74" s="208"/>
      <c r="CQ74" s="2"/>
      <c r="CR74" s="2"/>
    </row>
    <row r="75" spans="1:96" ht="15.75" customHeight="1" x14ac:dyDescent="0.25">
      <c r="A75" s="503" t="s">
        <v>316</v>
      </c>
      <c r="B75" s="380"/>
      <c r="C75" s="380"/>
      <c r="D75" s="380"/>
      <c r="E75" s="380"/>
      <c r="F75" s="380"/>
      <c r="G75" s="380"/>
      <c r="H75" s="380"/>
      <c r="I75" s="380"/>
      <c r="J75" s="381"/>
      <c r="K75" s="2"/>
      <c r="L75" s="2"/>
      <c r="M75" s="2"/>
      <c r="N75" s="2"/>
      <c r="O75" s="2"/>
      <c r="P75" s="2"/>
      <c r="Q75" s="2"/>
      <c r="R75" s="2"/>
      <c r="S75" s="2"/>
      <c r="T75" s="2"/>
      <c r="U75" s="210"/>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08"/>
      <c r="CE75" s="208"/>
      <c r="CF75" s="208"/>
      <c r="CG75" s="209"/>
      <c r="CH75" s="209"/>
      <c r="CI75" s="209"/>
      <c r="CJ75" s="209"/>
      <c r="CK75" s="209"/>
      <c r="CL75" s="209"/>
      <c r="CM75" s="209"/>
      <c r="CN75" s="209"/>
      <c r="CO75" s="209"/>
      <c r="CP75" s="208"/>
      <c r="CQ75" s="2"/>
      <c r="CR75" s="2"/>
    </row>
    <row r="76" spans="1:96" ht="15.75" customHeight="1" x14ac:dyDescent="0.25">
      <c r="A76" s="504" t="s">
        <v>112</v>
      </c>
      <c r="B76" s="505"/>
      <c r="C76" s="505"/>
      <c r="D76" s="505"/>
      <c r="E76" s="505"/>
      <c r="F76" s="505"/>
      <c r="G76" s="505"/>
      <c r="H76" s="505"/>
      <c r="I76" s="505"/>
      <c r="J76" s="506"/>
      <c r="K76" s="2"/>
      <c r="L76" s="2"/>
      <c r="M76" s="2"/>
      <c r="N76" s="2"/>
      <c r="O76" s="2"/>
      <c r="P76" s="2"/>
      <c r="Q76" s="2"/>
      <c r="R76" s="2"/>
      <c r="S76" s="2"/>
      <c r="T76" s="2"/>
      <c r="U76" s="210"/>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08"/>
      <c r="CE76" s="208"/>
      <c r="CF76" s="208"/>
      <c r="CG76" s="209"/>
      <c r="CH76" s="209"/>
      <c r="CI76" s="209"/>
      <c r="CJ76" s="209"/>
      <c r="CK76" s="209"/>
      <c r="CL76" s="209"/>
      <c r="CM76" s="209"/>
      <c r="CN76" s="209"/>
      <c r="CO76" s="209"/>
      <c r="CP76" s="208"/>
      <c r="CQ76" s="2"/>
      <c r="CR76" s="2"/>
    </row>
    <row r="77" spans="1:96" ht="15.75" customHeight="1" x14ac:dyDescent="0.25">
      <c r="A77" s="522" t="s">
        <v>317</v>
      </c>
      <c r="B77" s="137"/>
      <c r="C77" s="138"/>
      <c r="D77" s="139" t="s">
        <v>220</v>
      </c>
      <c r="E77" s="139" t="s">
        <v>162</v>
      </c>
      <c r="F77" s="140" t="s">
        <v>180</v>
      </c>
      <c r="G77" s="141" t="s">
        <v>221</v>
      </c>
      <c r="H77" s="142" t="s">
        <v>222</v>
      </c>
      <c r="J77" s="143"/>
      <c r="K77" s="2"/>
      <c r="L77" s="2"/>
      <c r="M77" s="2"/>
      <c r="N77" s="2"/>
      <c r="O77" s="2"/>
      <c r="P77" s="2"/>
      <c r="Q77" s="2"/>
      <c r="R77" s="2"/>
      <c r="S77" s="2"/>
      <c r="T77" s="2"/>
      <c r="U77" s="210"/>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08"/>
      <c r="CE77" s="208"/>
      <c r="CF77" s="208"/>
      <c r="CG77" s="209"/>
      <c r="CH77" s="209"/>
      <c r="CI77" s="209" t="e">
        <f t="shared" ref="CI77:CI111" si="29">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209" t="e">
        <f t="shared" ref="CJ77:CJ111" si="30">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209"/>
      <c r="CL77" s="209"/>
      <c r="CM77" s="209"/>
      <c r="CN77" s="209"/>
      <c r="CO77" s="209"/>
      <c r="CP77" s="208"/>
      <c r="CQ77" s="2"/>
      <c r="CR77" s="2"/>
    </row>
    <row r="78" spans="1:96" ht="15.75" customHeight="1" x14ac:dyDescent="0.25">
      <c r="A78" s="492"/>
      <c r="B78" s="145"/>
      <c r="C78" s="38"/>
      <c r="D78" s="146">
        <v>1</v>
      </c>
      <c r="E78" s="146">
        <v>2</v>
      </c>
      <c r="F78" s="147">
        <v>3</v>
      </c>
      <c r="G78" s="146">
        <v>4</v>
      </c>
      <c r="H78" s="148">
        <v>5</v>
      </c>
      <c r="J78" s="143"/>
      <c r="K78" s="2"/>
      <c r="L78" s="2"/>
      <c r="M78" s="2"/>
      <c r="N78" s="2"/>
      <c r="O78" s="2"/>
      <c r="P78" s="2"/>
      <c r="Q78" s="2"/>
      <c r="R78" s="2"/>
      <c r="S78" s="2"/>
      <c r="T78" s="2"/>
      <c r="U78" s="210"/>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08"/>
      <c r="CE78" s="208"/>
      <c r="CF78" s="208"/>
      <c r="CG78" s="209"/>
      <c r="CH78" s="209"/>
      <c r="CI78" s="209" t="e">
        <f t="shared" si="29"/>
        <v>#REF!</v>
      </c>
      <c r="CJ78" s="209" t="e">
        <f t="shared" si="30"/>
        <v>#REF!</v>
      </c>
      <c r="CK78" s="209"/>
      <c r="CL78" s="209"/>
      <c r="CM78" s="209"/>
      <c r="CN78" s="209"/>
      <c r="CO78" s="209"/>
      <c r="CP78" s="208"/>
      <c r="CQ78" s="2"/>
      <c r="CR78" s="2"/>
    </row>
    <row r="79" spans="1:96" ht="36.75" customHeight="1" x14ac:dyDescent="0.25">
      <c r="A79" s="492"/>
      <c r="B79" s="149" t="s">
        <v>226</v>
      </c>
      <c r="C79" s="146">
        <v>5</v>
      </c>
      <c r="D79" s="150" t="s">
        <v>227</v>
      </c>
      <c r="E79" s="151" t="s">
        <v>227</v>
      </c>
      <c r="F79" s="152" t="s">
        <v>228</v>
      </c>
      <c r="G79" s="153" t="s">
        <v>228</v>
      </c>
      <c r="H79" s="154" t="s">
        <v>228</v>
      </c>
      <c r="J79" s="143"/>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08"/>
      <c r="CE79" s="208"/>
      <c r="CF79" s="208"/>
      <c r="CG79" s="209"/>
      <c r="CH79" s="209"/>
      <c r="CI79" s="209" t="e">
        <f t="shared" si="29"/>
        <v>#REF!</v>
      </c>
      <c r="CJ79" s="209" t="e">
        <f t="shared" si="30"/>
        <v>#REF!</v>
      </c>
      <c r="CK79" s="209"/>
      <c r="CL79" s="209"/>
      <c r="CM79" s="209"/>
      <c r="CN79" s="209"/>
      <c r="CO79" s="209"/>
      <c r="CP79" s="208"/>
      <c r="CQ79" s="2"/>
      <c r="CR79" s="2"/>
    </row>
    <row r="80" spans="1:96" ht="15.75" customHeight="1" x14ac:dyDescent="0.25">
      <c r="A80" s="492"/>
      <c r="B80" s="149" t="s">
        <v>230</v>
      </c>
      <c r="C80" s="146">
        <v>4</v>
      </c>
      <c r="D80" s="155" t="s">
        <v>231</v>
      </c>
      <c r="E80" s="156" t="s">
        <v>227</v>
      </c>
      <c r="F80" s="157" t="s">
        <v>227</v>
      </c>
      <c r="G80" s="158" t="s">
        <v>228</v>
      </c>
      <c r="H80" s="159" t="s">
        <v>228</v>
      </c>
      <c r="J80" s="143"/>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08"/>
      <c r="CE80" s="208"/>
      <c r="CF80" s="208"/>
      <c r="CG80" s="209"/>
      <c r="CH80" s="209"/>
      <c r="CI80" s="209" t="e">
        <f t="shared" si="29"/>
        <v>#REF!</v>
      </c>
      <c r="CJ80" s="209" t="e">
        <f t="shared" si="30"/>
        <v>#REF!</v>
      </c>
      <c r="CK80" s="209"/>
      <c r="CL80" s="209"/>
      <c r="CM80" s="209"/>
      <c r="CN80" s="209"/>
      <c r="CO80" s="209"/>
      <c r="CP80" s="208"/>
      <c r="CQ80" s="2"/>
      <c r="CR80" s="2"/>
    </row>
    <row r="81" spans="1:96" ht="15.75" customHeight="1" x14ac:dyDescent="0.25">
      <c r="A81" s="492"/>
      <c r="B81" s="149" t="s">
        <v>233</v>
      </c>
      <c r="C81" s="146">
        <v>3</v>
      </c>
      <c r="D81" s="160" t="s">
        <v>234</v>
      </c>
      <c r="E81" s="161" t="s">
        <v>231</v>
      </c>
      <c r="F81" s="157" t="s">
        <v>227</v>
      </c>
      <c r="G81" s="211" t="s">
        <v>228</v>
      </c>
      <c r="H81" s="159" t="s">
        <v>228</v>
      </c>
      <c r="J81" s="143"/>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08"/>
      <c r="CE81" s="208"/>
      <c r="CF81" s="208"/>
      <c r="CG81" s="209"/>
      <c r="CH81" s="209"/>
      <c r="CI81" s="209" t="e">
        <f t="shared" si="29"/>
        <v>#REF!</v>
      </c>
      <c r="CJ81" s="209" t="e">
        <f t="shared" si="30"/>
        <v>#REF!</v>
      </c>
      <c r="CK81" s="209"/>
      <c r="CL81" s="209"/>
      <c r="CM81" s="209"/>
      <c r="CN81" s="209"/>
      <c r="CO81" s="209"/>
      <c r="CP81" s="208"/>
      <c r="CQ81" s="2"/>
      <c r="CR81" s="2"/>
    </row>
    <row r="82" spans="1:96" ht="15" customHeight="1" x14ac:dyDescent="0.25">
      <c r="A82" s="492"/>
      <c r="B82" s="149" t="s">
        <v>236</v>
      </c>
      <c r="C82" s="146">
        <v>2</v>
      </c>
      <c r="D82" s="160" t="s">
        <v>234</v>
      </c>
      <c r="E82" s="162" t="s">
        <v>234</v>
      </c>
      <c r="F82" s="163" t="s">
        <v>231</v>
      </c>
      <c r="G82" s="212" t="s">
        <v>227</v>
      </c>
      <c r="H82" s="159" t="s">
        <v>228</v>
      </c>
      <c r="J82" s="143"/>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08"/>
      <c r="CE82" s="208"/>
      <c r="CF82" s="208"/>
      <c r="CG82" s="209"/>
      <c r="CH82" s="209"/>
      <c r="CI82" s="209" t="e">
        <f t="shared" si="29"/>
        <v>#REF!</v>
      </c>
      <c r="CJ82" s="209" t="e">
        <f t="shared" si="30"/>
        <v>#REF!</v>
      </c>
      <c r="CK82" s="209"/>
      <c r="CL82" s="209"/>
      <c r="CM82" s="209"/>
      <c r="CN82" s="209"/>
      <c r="CO82" s="209"/>
      <c r="CP82" s="208"/>
      <c r="CQ82" s="2"/>
      <c r="CR82" s="2"/>
    </row>
    <row r="83" spans="1:96" ht="15.75" customHeight="1" x14ac:dyDescent="0.25">
      <c r="A83" s="492"/>
      <c r="B83" s="149" t="s">
        <v>238</v>
      </c>
      <c r="C83" s="146">
        <v>1</v>
      </c>
      <c r="D83" s="165" t="s">
        <v>234</v>
      </c>
      <c r="E83" s="166" t="s">
        <v>234</v>
      </c>
      <c r="F83" s="167" t="s">
        <v>231</v>
      </c>
      <c r="G83" s="168" t="s">
        <v>227</v>
      </c>
      <c r="H83" s="159" t="s">
        <v>228</v>
      </c>
      <c r="J83" s="143"/>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08"/>
      <c r="CE83" s="208"/>
      <c r="CF83" s="208"/>
      <c r="CG83" s="209"/>
      <c r="CH83" s="209"/>
      <c r="CI83" s="209" t="e">
        <f t="shared" si="29"/>
        <v>#REF!</v>
      </c>
      <c r="CJ83" s="209" t="e">
        <f t="shared" si="30"/>
        <v>#REF!</v>
      </c>
      <c r="CK83" s="209"/>
      <c r="CL83" s="209"/>
      <c r="CM83" s="209"/>
      <c r="CN83" s="209"/>
      <c r="CO83" s="209"/>
      <c r="CP83" s="208"/>
      <c r="CQ83" s="2"/>
      <c r="CR83" s="2"/>
    </row>
    <row r="84" spans="1:96" ht="15.75" customHeight="1" x14ac:dyDescent="0.25">
      <c r="A84" s="493"/>
      <c r="B84" s="169"/>
      <c r="C84" s="170"/>
      <c r="D84" s="170"/>
      <c r="E84" s="170"/>
      <c r="F84" s="170"/>
      <c r="G84" s="170"/>
      <c r="H84" s="170"/>
      <c r="I84" s="170"/>
      <c r="J84" s="171"/>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08"/>
      <c r="CE84" s="208"/>
      <c r="CF84" s="208"/>
      <c r="CG84" s="209"/>
      <c r="CH84" s="209"/>
      <c r="CI84" s="209" t="e">
        <f t="shared" si="29"/>
        <v>#REF!</v>
      </c>
      <c r="CJ84" s="209" t="e">
        <f t="shared" si="30"/>
        <v>#REF!</v>
      </c>
      <c r="CK84" s="209"/>
      <c r="CL84" s="209"/>
      <c r="CM84" s="209"/>
      <c r="CN84" s="209"/>
      <c r="CO84" s="209"/>
      <c r="CP84" s="208"/>
      <c r="CQ84" s="2"/>
      <c r="CR84" s="2"/>
    </row>
    <row r="85" spans="1:9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08"/>
      <c r="CE85" s="208"/>
      <c r="CF85" s="208"/>
      <c r="CG85" s="209"/>
      <c r="CH85" s="209"/>
      <c r="CI85" s="209" t="e">
        <f t="shared" si="29"/>
        <v>#REF!</v>
      </c>
      <c r="CJ85" s="209" t="e">
        <f t="shared" si="30"/>
        <v>#REF!</v>
      </c>
      <c r="CK85" s="209"/>
      <c r="CL85" s="209"/>
      <c r="CM85" s="209"/>
      <c r="CN85" s="209"/>
      <c r="CO85" s="209"/>
      <c r="CP85" s="208"/>
      <c r="CQ85" s="2"/>
      <c r="CR85" s="2"/>
    </row>
    <row r="86" spans="1:9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08"/>
      <c r="CE86" s="208"/>
      <c r="CF86" s="208"/>
      <c r="CG86" s="209"/>
      <c r="CH86" s="209"/>
      <c r="CI86" s="209" t="e">
        <f t="shared" si="29"/>
        <v>#REF!</v>
      </c>
      <c r="CJ86" s="209" t="e">
        <f t="shared" si="30"/>
        <v>#REF!</v>
      </c>
      <c r="CK86" s="209"/>
      <c r="CL86" s="209"/>
      <c r="CM86" s="209"/>
      <c r="CN86" s="209"/>
      <c r="CO86" s="209"/>
      <c r="CP86" s="208"/>
      <c r="CQ86" s="2"/>
      <c r="CR86" s="2"/>
    </row>
    <row r="87" spans="1:96" ht="45" customHeight="1" x14ac:dyDescent="0.25">
      <c r="A87" s="2"/>
      <c r="B87" s="2"/>
      <c r="C87" s="2"/>
      <c r="D87" s="2"/>
      <c r="E87" s="523" t="s">
        <v>318</v>
      </c>
      <c r="F87" s="339"/>
      <c r="G87" s="2"/>
      <c r="H87" s="437" t="s">
        <v>319</v>
      </c>
      <c r="I87" s="339"/>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08"/>
      <c r="CE87" s="208"/>
      <c r="CF87" s="208"/>
      <c r="CG87" s="209"/>
      <c r="CH87" s="209"/>
      <c r="CI87" s="209" t="e">
        <f t="shared" si="29"/>
        <v>#REF!</v>
      </c>
      <c r="CJ87" s="209" t="e">
        <f t="shared" si="30"/>
        <v>#REF!</v>
      </c>
      <c r="CK87" s="209"/>
      <c r="CL87" s="209"/>
      <c r="CM87" s="209"/>
      <c r="CN87" s="209"/>
      <c r="CO87" s="209"/>
      <c r="CP87" s="208"/>
      <c r="CQ87" s="2"/>
      <c r="CR87" s="2"/>
    </row>
    <row r="88" spans="1:96" ht="15.75" customHeight="1" x14ac:dyDescent="0.25">
      <c r="A88" s="2"/>
      <c r="B88" s="2"/>
      <c r="C88" s="2"/>
      <c r="D88" s="2"/>
      <c r="E88" s="194" t="s">
        <v>320</v>
      </c>
      <c r="F88" s="194" t="s">
        <v>321</v>
      </c>
      <c r="G88" s="2"/>
      <c r="H88" s="194" t="s">
        <v>322</v>
      </c>
      <c r="I88" s="194" t="s">
        <v>323</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08"/>
      <c r="CE88" s="208"/>
      <c r="CF88" s="208"/>
      <c r="CG88" s="209"/>
      <c r="CH88" s="209"/>
      <c r="CI88" s="209" t="e">
        <f t="shared" si="29"/>
        <v>#REF!</v>
      </c>
      <c r="CJ88" s="209" t="e">
        <f t="shared" si="30"/>
        <v>#REF!</v>
      </c>
      <c r="CK88" s="209"/>
      <c r="CL88" s="209"/>
      <c r="CM88" s="209"/>
      <c r="CN88" s="209"/>
      <c r="CO88" s="209"/>
      <c r="CP88" s="208"/>
      <c r="CQ88" s="2"/>
      <c r="CR88" s="2"/>
    </row>
    <row r="89" spans="1:96" ht="15.75" customHeight="1" x14ac:dyDescent="0.25">
      <c r="A89" s="2"/>
      <c r="B89" s="2"/>
      <c r="C89" s="2"/>
      <c r="D89" s="2"/>
      <c r="E89" s="196" t="s">
        <v>300</v>
      </c>
      <c r="F89" s="78" t="s">
        <v>324</v>
      </c>
      <c r="G89" s="2"/>
      <c r="H89" s="196" t="s">
        <v>325</v>
      </c>
      <c r="I89" s="78" t="s">
        <v>326</v>
      </c>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08"/>
      <c r="CE89" s="208"/>
      <c r="CF89" s="208"/>
      <c r="CG89" s="209"/>
      <c r="CH89" s="209"/>
      <c r="CI89" s="209" t="e">
        <f t="shared" si="29"/>
        <v>#REF!</v>
      </c>
      <c r="CJ89" s="209" t="e">
        <f t="shared" si="30"/>
        <v>#REF!</v>
      </c>
      <c r="CK89" s="209"/>
      <c r="CL89" s="209"/>
      <c r="CM89" s="209"/>
      <c r="CN89" s="209"/>
      <c r="CO89" s="209"/>
      <c r="CP89" s="208"/>
      <c r="CQ89" s="2"/>
      <c r="CR89" s="2"/>
    </row>
    <row r="90" spans="1:96" ht="53.25" customHeight="1" x14ac:dyDescent="0.25">
      <c r="A90" s="2"/>
      <c r="B90" s="2"/>
      <c r="C90" s="2"/>
      <c r="D90" s="2"/>
      <c r="E90" s="196" t="s">
        <v>256</v>
      </c>
      <c r="F90" s="78" t="s">
        <v>327</v>
      </c>
      <c r="G90" s="2"/>
      <c r="H90" s="196" t="s">
        <v>256</v>
      </c>
      <c r="I90" s="78" t="s">
        <v>328</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08"/>
      <c r="CE90" s="208"/>
      <c r="CF90" s="208"/>
      <c r="CG90" s="209"/>
      <c r="CH90" s="209"/>
      <c r="CI90" s="209" t="e">
        <f t="shared" si="29"/>
        <v>#REF!</v>
      </c>
      <c r="CJ90" s="209" t="e">
        <f t="shared" si="30"/>
        <v>#REF!</v>
      </c>
      <c r="CK90" s="209"/>
      <c r="CL90" s="209"/>
      <c r="CM90" s="209"/>
      <c r="CN90" s="209"/>
      <c r="CO90" s="209"/>
      <c r="CP90" s="208"/>
      <c r="CQ90" s="2"/>
      <c r="CR90" s="2"/>
    </row>
    <row r="91" spans="1:96" ht="45.75" customHeight="1" x14ac:dyDescent="0.25">
      <c r="A91" s="2"/>
      <c r="B91" s="2"/>
      <c r="C91" s="2"/>
      <c r="D91" s="2"/>
      <c r="E91" s="196" t="s">
        <v>329</v>
      </c>
      <c r="F91" s="78" t="s">
        <v>330</v>
      </c>
      <c r="G91" s="2"/>
      <c r="H91" s="196" t="s">
        <v>329</v>
      </c>
      <c r="I91" s="78" t="s">
        <v>331</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08"/>
      <c r="CE91" s="208"/>
      <c r="CF91" s="208"/>
      <c r="CG91" s="209"/>
      <c r="CH91" s="209"/>
      <c r="CI91" s="209" t="e">
        <f t="shared" si="29"/>
        <v>#REF!</v>
      </c>
      <c r="CJ91" s="209" t="e">
        <f t="shared" si="30"/>
        <v>#REF!</v>
      </c>
      <c r="CK91" s="209"/>
      <c r="CL91" s="209"/>
      <c r="CM91" s="209"/>
      <c r="CN91" s="209"/>
      <c r="CO91" s="209"/>
      <c r="CP91" s="208"/>
      <c r="CQ91" s="2"/>
      <c r="CR91" s="2"/>
    </row>
    <row r="92" spans="1:96" ht="15.75" customHeight="1" x14ac:dyDescent="0.25">
      <c r="A92" s="2"/>
      <c r="B92" s="2"/>
      <c r="C92" s="2"/>
      <c r="D92" s="2"/>
      <c r="E92" s="175"/>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08"/>
      <c r="CE92" s="208"/>
      <c r="CF92" s="208"/>
      <c r="CG92" s="209"/>
      <c r="CH92" s="209"/>
      <c r="CI92" s="209" t="e">
        <f t="shared" si="29"/>
        <v>#REF!</v>
      </c>
      <c r="CJ92" s="209" t="e">
        <f t="shared" si="30"/>
        <v>#REF!</v>
      </c>
      <c r="CK92" s="209"/>
      <c r="CL92" s="209"/>
      <c r="CM92" s="209"/>
      <c r="CN92" s="209"/>
      <c r="CO92" s="209"/>
      <c r="CP92" s="208"/>
      <c r="CQ92" s="2"/>
      <c r="CR92" s="2"/>
    </row>
    <row r="93" spans="1:9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08"/>
      <c r="CE93" s="208"/>
      <c r="CF93" s="208"/>
      <c r="CG93" s="209"/>
      <c r="CH93" s="209"/>
      <c r="CI93" s="209" t="e">
        <f t="shared" si="29"/>
        <v>#REF!</v>
      </c>
      <c r="CJ93" s="209" t="e">
        <f t="shared" si="30"/>
        <v>#REF!</v>
      </c>
      <c r="CK93" s="209"/>
      <c r="CL93" s="209"/>
      <c r="CM93" s="209"/>
      <c r="CN93" s="209"/>
      <c r="CO93" s="209"/>
      <c r="CP93" s="208"/>
      <c r="CQ93" s="2"/>
      <c r="CR93" s="2"/>
    </row>
    <row r="94" spans="1:96" ht="15.75" customHeight="1" x14ac:dyDescent="0.25">
      <c r="A94" s="2"/>
      <c r="B94" s="2"/>
      <c r="C94" s="524" t="s">
        <v>332</v>
      </c>
      <c r="D94" s="423"/>
      <c r="E94" s="423"/>
      <c r="F94" s="423"/>
      <c r="G94" s="423"/>
      <c r="H94" s="497"/>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08"/>
      <c r="CE94" s="208"/>
      <c r="CF94" s="208"/>
      <c r="CG94" s="209"/>
      <c r="CH94" s="209"/>
      <c r="CI94" s="209" t="e">
        <f t="shared" si="29"/>
        <v>#REF!</v>
      </c>
      <c r="CJ94" s="209" t="e">
        <f t="shared" si="30"/>
        <v>#REF!</v>
      </c>
      <c r="CK94" s="209"/>
      <c r="CL94" s="209"/>
      <c r="CM94" s="209"/>
      <c r="CN94" s="209"/>
      <c r="CO94" s="209"/>
      <c r="CP94" s="208"/>
      <c r="CQ94" s="2"/>
      <c r="CR94" s="2"/>
    </row>
    <row r="95" spans="1:96" ht="75" customHeight="1" x14ac:dyDescent="0.25">
      <c r="A95" s="2"/>
      <c r="B95" s="2"/>
      <c r="C95" s="213" t="s">
        <v>333</v>
      </c>
      <c r="D95" s="214" t="s">
        <v>334</v>
      </c>
      <c r="E95" s="525" t="s">
        <v>335</v>
      </c>
      <c r="F95" s="338"/>
      <c r="G95" s="339"/>
      <c r="H95" s="134" t="s">
        <v>336</v>
      </c>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08"/>
      <c r="CE95" s="208"/>
      <c r="CF95" s="208"/>
      <c r="CG95" s="209"/>
      <c r="CH95" s="209"/>
      <c r="CI95" s="209" t="e">
        <f t="shared" si="29"/>
        <v>#REF!</v>
      </c>
      <c r="CJ95" s="209" t="e">
        <f t="shared" si="30"/>
        <v>#REF!</v>
      </c>
      <c r="CK95" s="209"/>
      <c r="CL95" s="209"/>
      <c r="CM95" s="209"/>
      <c r="CN95" s="209"/>
      <c r="CO95" s="209"/>
      <c r="CP95" s="208"/>
      <c r="CQ95" s="2"/>
      <c r="CR95" s="2"/>
    </row>
    <row r="96" spans="1:96" ht="15.75" customHeight="1" x14ac:dyDescent="0.25">
      <c r="A96" s="2"/>
      <c r="B96" s="2"/>
      <c r="C96" s="519" t="s">
        <v>337</v>
      </c>
      <c r="D96" s="78" t="s">
        <v>338</v>
      </c>
      <c r="E96" s="78" t="s">
        <v>339</v>
      </c>
      <c r="F96" s="78" t="s">
        <v>340</v>
      </c>
      <c r="G96" s="200">
        <v>100</v>
      </c>
      <c r="H96" s="200" t="s">
        <v>158</v>
      </c>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08"/>
      <c r="CE96" s="208"/>
      <c r="CF96" s="208"/>
      <c r="CG96" s="209"/>
      <c r="CH96" s="209"/>
      <c r="CI96" s="209" t="e">
        <f t="shared" si="29"/>
        <v>#REF!</v>
      </c>
      <c r="CJ96" s="209" t="e">
        <f t="shared" si="30"/>
        <v>#REF!</v>
      </c>
      <c r="CK96" s="209"/>
      <c r="CL96" s="209"/>
      <c r="CM96" s="209"/>
      <c r="CN96" s="209"/>
      <c r="CO96" s="209"/>
      <c r="CP96" s="208"/>
      <c r="CQ96" s="2"/>
      <c r="CR96" s="2"/>
    </row>
    <row r="97" spans="1:96" ht="15.75" customHeight="1" x14ac:dyDescent="0.25">
      <c r="A97" s="2"/>
      <c r="B97" s="2"/>
      <c r="C97" s="342"/>
      <c r="D97" s="78" t="s">
        <v>341</v>
      </c>
      <c r="E97" s="78" t="s">
        <v>342</v>
      </c>
      <c r="F97" s="78" t="s">
        <v>343</v>
      </c>
      <c r="G97" s="200">
        <v>50</v>
      </c>
      <c r="H97" s="200" t="s">
        <v>224</v>
      </c>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08"/>
      <c r="CE97" s="208"/>
      <c r="CF97" s="208"/>
      <c r="CG97" s="209"/>
      <c r="CH97" s="209"/>
      <c r="CI97" s="209" t="e">
        <f t="shared" si="29"/>
        <v>#REF!</v>
      </c>
      <c r="CJ97" s="209" t="e">
        <f t="shared" si="30"/>
        <v>#REF!</v>
      </c>
      <c r="CK97" s="209"/>
      <c r="CL97" s="209"/>
      <c r="CM97" s="209"/>
      <c r="CN97" s="209"/>
      <c r="CO97" s="209"/>
      <c r="CP97" s="208"/>
      <c r="CQ97" s="2"/>
      <c r="CR97" s="2"/>
    </row>
    <row r="98" spans="1:96" ht="15.75" customHeight="1" x14ac:dyDescent="0.25">
      <c r="A98" s="2"/>
      <c r="B98" s="2"/>
      <c r="C98" s="344"/>
      <c r="D98" s="78" t="s">
        <v>344</v>
      </c>
      <c r="E98" s="78" t="s">
        <v>345</v>
      </c>
      <c r="F98" s="78" t="s">
        <v>346</v>
      </c>
      <c r="G98" s="200">
        <v>0</v>
      </c>
      <c r="H98" s="200" t="s">
        <v>224</v>
      </c>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08"/>
      <c r="CE98" s="208"/>
      <c r="CF98" s="208"/>
      <c r="CG98" s="209"/>
      <c r="CH98" s="209"/>
      <c r="CI98" s="209" t="e">
        <f t="shared" si="29"/>
        <v>#REF!</v>
      </c>
      <c r="CJ98" s="209" t="e">
        <f t="shared" si="30"/>
        <v>#REF!</v>
      </c>
      <c r="CK98" s="209"/>
      <c r="CL98" s="209"/>
      <c r="CM98" s="209"/>
      <c r="CN98" s="209"/>
      <c r="CO98" s="209"/>
      <c r="CP98" s="208"/>
      <c r="CQ98" s="2"/>
      <c r="CR98" s="2"/>
    </row>
    <row r="99" spans="1:96" ht="15.75" customHeight="1" x14ac:dyDescent="0.25">
      <c r="A99" s="2"/>
      <c r="B99" s="2"/>
      <c r="C99" s="519" t="s">
        <v>347</v>
      </c>
      <c r="D99" s="78" t="s">
        <v>338</v>
      </c>
      <c r="E99" s="78" t="s">
        <v>348</v>
      </c>
      <c r="F99" s="78" t="s">
        <v>349</v>
      </c>
      <c r="G99" s="200">
        <v>50</v>
      </c>
      <c r="H99" s="200" t="s">
        <v>224</v>
      </c>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08"/>
      <c r="CE99" s="208"/>
      <c r="CF99" s="208"/>
      <c r="CG99" s="209"/>
      <c r="CH99" s="209"/>
      <c r="CI99" s="209" t="e">
        <f t="shared" si="29"/>
        <v>#REF!</v>
      </c>
      <c r="CJ99" s="209" t="e">
        <f t="shared" si="30"/>
        <v>#REF!</v>
      </c>
      <c r="CK99" s="209"/>
      <c r="CL99" s="209"/>
      <c r="CM99" s="209"/>
      <c r="CN99" s="209"/>
      <c r="CO99" s="209"/>
      <c r="CP99" s="208"/>
      <c r="CQ99" s="2"/>
      <c r="CR99" s="2"/>
    </row>
    <row r="100" spans="1:96" ht="15.75" customHeight="1" x14ac:dyDescent="0.25">
      <c r="A100" s="2"/>
      <c r="B100" s="2"/>
      <c r="C100" s="342"/>
      <c r="D100" s="78" t="s">
        <v>341</v>
      </c>
      <c r="E100" s="78" t="s">
        <v>350</v>
      </c>
      <c r="F100" s="78" t="s">
        <v>351</v>
      </c>
      <c r="G100" s="200">
        <v>50</v>
      </c>
      <c r="H100" s="200" t="s">
        <v>224</v>
      </c>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08"/>
      <c r="CE100" s="208"/>
      <c r="CF100" s="208"/>
      <c r="CG100" s="209"/>
      <c r="CH100" s="209"/>
      <c r="CI100" s="209" t="e">
        <f t="shared" si="29"/>
        <v>#REF!</v>
      </c>
      <c r="CJ100" s="209" t="e">
        <f t="shared" si="30"/>
        <v>#REF!</v>
      </c>
      <c r="CK100" s="209"/>
      <c r="CL100" s="209"/>
      <c r="CM100" s="209"/>
      <c r="CN100" s="209"/>
      <c r="CO100" s="209"/>
      <c r="CP100" s="208"/>
      <c r="CQ100" s="2"/>
      <c r="CR100" s="2"/>
    </row>
    <row r="101" spans="1:96" ht="15.75" customHeight="1" x14ac:dyDescent="0.25">
      <c r="A101" s="2"/>
      <c r="B101" s="2"/>
      <c r="C101" s="344"/>
      <c r="D101" s="78" t="s">
        <v>344</v>
      </c>
      <c r="E101" s="78" t="s">
        <v>352</v>
      </c>
      <c r="F101" s="78" t="s">
        <v>353</v>
      </c>
      <c r="G101" s="200">
        <v>0</v>
      </c>
      <c r="H101" s="200" t="s">
        <v>224</v>
      </c>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08"/>
      <c r="CE101" s="208"/>
      <c r="CF101" s="208"/>
      <c r="CG101" s="209"/>
      <c r="CH101" s="209"/>
      <c r="CI101" s="209" t="e">
        <f t="shared" si="29"/>
        <v>#REF!</v>
      </c>
      <c r="CJ101" s="209" t="e">
        <f t="shared" si="30"/>
        <v>#REF!</v>
      </c>
      <c r="CK101" s="209"/>
      <c r="CL101" s="209"/>
      <c r="CM101" s="209"/>
      <c r="CN101" s="209"/>
      <c r="CO101" s="209"/>
      <c r="CP101" s="208"/>
      <c r="CQ101" s="2"/>
      <c r="CR101" s="2"/>
    </row>
    <row r="102" spans="1:96" ht="15.75" customHeight="1" x14ac:dyDescent="0.25">
      <c r="A102" s="2"/>
      <c r="B102" s="2"/>
      <c r="C102" s="519" t="s">
        <v>354</v>
      </c>
      <c r="D102" s="78" t="s">
        <v>338</v>
      </c>
      <c r="E102" s="78" t="s">
        <v>355</v>
      </c>
      <c r="F102" s="78" t="s">
        <v>356</v>
      </c>
      <c r="G102" s="200">
        <v>0</v>
      </c>
      <c r="H102" s="200" t="s">
        <v>224</v>
      </c>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08"/>
      <c r="CE102" s="208"/>
      <c r="CF102" s="208"/>
      <c r="CG102" s="209"/>
      <c r="CH102" s="209"/>
      <c r="CI102" s="209" t="e">
        <f t="shared" si="29"/>
        <v>#REF!</v>
      </c>
      <c r="CJ102" s="209" t="e">
        <f t="shared" si="30"/>
        <v>#REF!</v>
      </c>
      <c r="CK102" s="209"/>
      <c r="CL102" s="209"/>
      <c r="CM102" s="209"/>
      <c r="CN102" s="209"/>
      <c r="CO102" s="209"/>
      <c r="CP102" s="208"/>
      <c r="CQ102" s="2"/>
      <c r="CR102" s="2"/>
    </row>
    <row r="103" spans="1:96" ht="15.75" customHeight="1" x14ac:dyDescent="0.25">
      <c r="A103" s="2"/>
      <c r="B103" s="2"/>
      <c r="C103" s="342"/>
      <c r="D103" s="78" t="s">
        <v>341</v>
      </c>
      <c r="E103" s="78" t="s">
        <v>357</v>
      </c>
      <c r="F103" s="78" t="s">
        <v>358</v>
      </c>
      <c r="G103" s="200">
        <v>0</v>
      </c>
      <c r="H103" s="200" t="s">
        <v>224</v>
      </c>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08"/>
      <c r="CE103" s="208"/>
      <c r="CF103" s="208"/>
      <c r="CG103" s="209"/>
      <c r="CH103" s="209"/>
      <c r="CI103" s="209" t="e">
        <f t="shared" si="29"/>
        <v>#REF!</v>
      </c>
      <c r="CJ103" s="209" t="e">
        <f t="shared" si="30"/>
        <v>#REF!</v>
      </c>
      <c r="CK103" s="209"/>
      <c r="CL103" s="209"/>
      <c r="CM103" s="209"/>
      <c r="CN103" s="209"/>
      <c r="CO103" s="209"/>
      <c r="CP103" s="208"/>
      <c r="CQ103" s="2"/>
      <c r="CR103" s="2"/>
    </row>
    <row r="104" spans="1:96" ht="15.75" customHeight="1" x14ac:dyDescent="0.25">
      <c r="A104" s="2"/>
      <c r="B104" s="2"/>
      <c r="C104" s="344"/>
      <c r="D104" s="78" t="s">
        <v>344</v>
      </c>
      <c r="E104" s="78" t="s">
        <v>359</v>
      </c>
      <c r="F104" s="78" t="s">
        <v>360</v>
      </c>
      <c r="G104" s="200">
        <v>0</v>
      </c>
      <c r="H104" s="200" t="s">
        <v>224</v>
      </c>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08"/>
      <c r="CE104" s="208"/>
      <c r="CF104" s="208"/>
      <c r="CG104" s="209"/>
      <c r="CH104" s="209"/>
      <c r="CI104" s="209" t="e">
        <f t="shared" si="29"/>
        <v>#REF!</v>
      </c>
      <c r="CJ104" s="209" t="e">
        <f t="shared" si="30"/>
        <v>#REF!</v>
      </c>
      <c r="CK104" s="209"/>
      <c r="CL104" s="209"/>
      <c r="CM104" s="209"/>
      <c r="CN104" s="209"/>
      <c r="CO104" s="209"/>
      <c r="CP104" s="208"/>
      <c r="CQ104" s="2"/>
      <c r="CR104" s="2"/>
    </row>
    <row r="105" spans="1:9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08"/>
      <c r="CE105" s="208"/>
      <c r="CF105" s="208"/>
      <c r="CG105" s="209"/>
      <c r="CH105" s="209"/>
      <c r="CI105" s="209" t="e">
        <f t="shared" si="29"/>
        <v>#REF!</v>
      </c>
      <c r="CJ105" s="209" t="e">
        <f t="shared" si="30"/>
        <v>#REF!</v>
      </c>
      <c r="CK105" s="209"/>
      <c r="CL105" s="209"/>
      <c r="CM105" s="209"/>
      <c r="CN105" s="209"/>
      <c r="CO105" s="209"/>
      <c r="CP105" s="208"/>
      <c r="CQ105" s="2"/>
      <c r="CR105" s="2"/>
    </row>
    <row r="106" spans="1:96" ht="15.75" customHeight="1" x14ac:dyDescent="0.25">
      <c r="A106" s="2"/>
      <c r="B106" s="2"/>
      <c r="C106" s="215" t="s">
        <v>361</v>
      </c>
      <c r="D106" s="216"/>
      <c r="E106" s="216"/>
      <c r="F106" s="216"/>
      <c r="G106" s="217"/>
      <c r="H106" s="2"/>
      <c r="I106" s="520" t="s">
        <v>275</v>
      </c>
      <c r="J106" s="339"/>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08"/>
      <c r="CE106" s="208"/>
      <c r="CF106" s="208"/>
      <c r="CG106" s="209"/>
      <c r="CH106" s="209"/>
      <c r="CI106" s="209" t="e">
        <f t="shared" si="29"/>
        <v>#REF!</v>
      </c>
      <c r="CJ106" s="209" t="e">
        <f t="shared" si="30"/>
        <v>#REF!</v>
      </c>
      <c r="CK106" s="209"/>
      <c r="CL106" s="209"/>
      <c r="CM106" s="209"/>
      <c r="CN106" s="209"/>
      <c r="CO106" s="209"/>
      <c r="CP106" s="208"/>
      <c r="CQ106" s="2"/>
      <c r="CR106" s="2"/>
    </row>
    <row r="107" spans="1:96" ht="15.75" customHeight="1" x14ac:dyDescent="0.25">
      <c r="A107" s="2"/>
      <c r="B107" s="2"/>
      <c r="C107" s="218" t="s">
        <v>275</v>
      </c>
      <c r="D107" s="134" t="s">
        <v>362</v>
      </c>
      <c r="E107" s="134" t="s">
        <v>363</v>
      </c>
      <c r="F107" s="134" t="s">
        <v>364</v>
      </c>
      <c r="G107" s="134" t="s">
        <v>365</v>
      </c>
      <c r="H107" s="2"/>
      <c r="I107" s="200" t="s">
        <v>366</v>
      </c>
      <c r="J107" s="219" t="s">
        <v>367</v>
      </c>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08"/>
      <c r="CE107" s="208"/>
      <c r="CF107" s="208"/>
      <c r="CG107" s="209"/>
      <c r="CH107" s="209"/>
      <c r="CI107" s="209" t="e">
        <f t="shared" si="29"/>
        <v>#REF!</v>
      </c>
      <c r="CJ107" s="209" t="e">
        <f t="shared" si="30"/>
        <v>#REF!</v>
      </c>
      <c r="CK107" s="209"/>
      <c r="CL107" s="209"/>
      <c r="CM107" s="209"/>
      <c r="CN107" s="209"/>
      <c r="CO107" s="209"/>
      <c r="CP107" s="208"/>
      <c r="CQ107" s="2"/>
      <c r="CR107" s="2"/>
    </row>
    <row r="108" spans="1:96" ht="15.75" customHeight="1" x14ac:dyDescent="0.25">
      <c r="A108" s="2"/>
      <c r="B108" s="2"/>
      <c r="C108" s="144" t="s">
        <v>300</v>
      </c>
      <c r="D108" s="144" t="s">
        <v>368</v>
      </c>
      <c r="E108" s="144" t="s">
        <v>369</v>
      </c>
      <c r="F108" s="200">
        <v>2</v>
      </c>
      <c r="G108" s="200">
        <v>2</v>
      </c>
      <c r="H108" s="2"/>
      <c r="I108" s="200" t="s">
        <v>180</v>
      </c>
      <c r="J108" s="78" t="s">
        <v>370</v>
      </c>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08"/>
      <c r="CE108" s="208"/>
      <c r="CF108" s="208"/>
      <c r="CG108" s="209"/>
      <c r="CH108" s="209"/>
      <c r="CI108" s="209" t="e">
        <f t="shared" si="29"/>
        <v>#REF!</v>
      </c>
      <c r="CJ108" s="209" t="e">
        <f t="shared" si="30"/>
        <v>#REF!</v>
      </c>
      <c r="CK108" s="209"/>
      <c r="CL108" s="209"/>
      <c r="CM108" s="209"/>
      <c r="CN108" s="209"/>
      <c r="CO108" s="209"/>
      <c r="CP108" s="208"/>
      <c r="CQ108" s="2"/>
      <c r="CR108" s="2"/>
    </row>
    <row r="109" spans="1:96" ht="15.75" customHeight="1" x14ac:dyDescent="0.25">
      <c r="A109" s="2"/>
      <c r="B109" s="2"/>
      <c r="C109" s="144" t="s">
        <v>300</v>
      </c>
      <c r="D109" s="144" t="s">
        <v>368</v>
      </c>
      <c r="E109" s="220"/>
      <c r="F109" s="200">
        <v>2</v>
      </c>
      <c r="G109" s="200">
        <v>0</v>
      </c>
      <c r="H109" s="2"/>
      <c r="I109" s="200" t="s">
        <v>371</v>
      </c>
      <c r="J109" s="78" t="s">
        <v>372</v>
      </c>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08"/>
      <c r="CE109" s="208"/>
      <c r="CF109" s="208"/>
      <c r="CG109" s="209"/>
      <c r="CH109" s="209"/>
      <c r="CI109" s="209" t="e">
        <f t="shared" si="29"/>
        <v>#REF!</v>
      </c>
      <c r="CJ109" s="209" t="e">
        <f t="shared" si="30"/>
        <v>#REF!</v>
      </c>
      <c r="CK109" s="209"/>
      <c r="CL109" s="209"/>
      <c r="CM109" s="209"/>
      <c r="CN109" s="209"/>
      <c r="CO109" s="209"/>
      <c r="CP109" s="208"/>
      <c r="CQ109" s="2"/>
      <c r="CR109" s="2"/>
    </row>
    <row r="110" spans="1:96" ht="15.75" customHeight="1" x14ac:dyDescent="0.25">
      <c r="A110" s="2"/>
      <c r="B110" s="2"/>
      <c r="C110" s="144" t="s">
        <v>300</v>
      </c>
      <c r="D110" s="221"/>
      <c r="E110" s="144" t="s">
        <v>369</v>
      </c>
      <c r="F110" s="200">
        <v>0</v>
      </c>
      <c r="G110" s="200">
        <v>2</v>
      </c>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08"/>
      <c r="CE110" s="208"/>
      <c r="CF110" s="208"/>
      <c r="CG110" s="209"/>
      <c r="CH110" s="209"/>
      <c r="CI110" s="209" t="e">
        <f t="shared" si="29"/>
        <v>#REF!</v>
      </c>
      <c r="CJ110" s="209" t="e">
        <f t="shared" si="30"/>
        <v>#REF!</v>
      </c>
      <c r="CK110" s="209"/>
      <c r="CL110" s="209"/>
      <c r="CM110" s="209"/>
      <c r="CN110" s="209"/>
      <c r="CO110" s="209"/>
      <c r="CP110" s="208"/>
      <c r="CQ110" s="2"/>
      <c r="CR110" s="2"/>
    </row>
    <row r="111" spans="1:96" ht="15.75" customHeight="1" x14ac:dyDescent="0.25">
      <c r="A111" s="2"/>
      <c r="B111" s="2"/>
      <c r="C111" s="144" t="s">
        <v>256</v>
      </c>
      <c r="D111" s="144" t="s">
        <v>368</v>
      </c>
      <c r="E111" s="144" t="s">
        <v>369</v>
      </c>
      <c r="F111" s="200">
        <v>1</v>
      </c>
      <c r="G111" s="200">
        <v>1</v>
      </c>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08"/>
      <c r="CE111" s="208"/>
      <c r="CF111" s="208"/>
      <c r="CG111" s="209"/>
      <c r="CH111" s="209"/>
      <c r="CI111" s="209" t="e">
        <f t="shared" si="29"/>
        <v>#REF!</v>
      </c>
      <c r="CJ111" s="209" t="e">
        <f t="shared" si="30"/>
        <v>#REF!</v>
      </c>
      <c r="CK111" s="209"/>
      <c r="CL111" s="209"/>
      <c r="CM111" s="209"/>
      <c r="CN111" s="209"/>
      <c r="CO111" s="209"/>
      <c r="CP111" s="208"/>
      <c r="CQ111" s="2"/>
      <c r="CR111" s="2"/>
    </row>
    <row r="112" spans="1:96" ht="15.75" customHeight="1" x14ac:dyDescent="0.25">
      <c r="A112" s="2"/>
      <c r="B112" s="2"/>
      <c r="C112" s="144" t="s">
        <v>256</v>
      </c>
      <c r="D112" s="144" t="s">
        <v>368</v>
      </c>
      <c r="E112" s="221"/>
      <c r="F112" s="200">
        <v>1</v>
      </c>
      <c r="G112" s="200">
        <v>0</v>
      </c>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08"/>
      <c r="CE112" s="208"/>
      <c r="CF112" s="208"/>
      <c r="CG112" s="209"/>
      <c r="CH112" s="209"/>
      <c r="CI112" s="209"/>
      <c r="CJ112" s="209"/>
      <c r="CK112" s="209"/>
      <c r="CL112" s="209"/>
      <c r="CM112" s="209"/>
      <c r="CN112" s="209"/>
      <c r="CO112" s="209"/>
      <c r="CP112" s="208"/>
      <c r="CQ112" s="2"/>
      <c r="CR112" s="2"/>
    </row>
    <row r="113" spans="1:96" ht="15.75" customHeight="1" x14ac:dyDescent="0.25">
      <c r="A113" s="2"/>
      <c r="B113" s="2"/>
      <c r="C113" s="144" t="s">
        <v>256</v>
      </c>
      <c r="D113" s="221"/>
      <c r="E113" s="144" t="s">
        <v>369</v>
      </c>
      <c r="F113" s="200">
        <v>0</v>
      </c>
      <c r="G113" s="200">
        <v>1</v>
      </c>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08"/>
      <c r="CE113" s="208"/>
      <c r="CF113" s="208"/>
      <c r="CG113" s="209"/>
      <c r="CH113" s="209"/>
      <c r="CI113" s="209"/>
      <c r="CJ113" s="209"/>
      <c r="CK113" s="209"/>
      <c r="CL113" s="209"/>
      <c r="CM113" s="209"/>
      <c r="CN113" s="209"/>
      <c r="CO113" s="209"/>
      <c r="CP113" s="208"/>
      <c r="CQ113" s="2"/>
      <c r="CR113" s="2"/>
    </row>
    <row r="114" spans="1:96" ht="31.5" customHeight="1" x14ac:dyDescent="0.25">
      <c r="A114" s="2"/>
      <c r="B114" s="2"/>
      <c r="C114" s="521" t="s">
        <v>373</v>
      </c>
      <c r="D114" s="372"/>
      <c r="E114" s="372"/>
      <c r="F114" s="372"/>
      <c r="G114" s="37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08"/>
      <c r="CE114" s="208"/>
      <c r="CF114" s="208"/>
      <c r="CG114" s="209"/>
      <c r="CH114" s="209"/>
      <c r="CI114" s="209"/>
      <c r="CJ114" s="209"/>
      <c r="CK114" s="209"/>
      <c r="CL114" s="209"/>
      <c r="CM114" s="209"/>
      <c r="CN114" s="209"/>
      <c r="CO114" s="209"/>
      <c r="CP114" s="208"/>
      <c r="CQ114" s="2"/>
      <c r="CR114" s="2"/>
    </row>
    <row r="115" spans="1:9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08"/>
      <c r="CF115" s="208"/>
      <c r="CG115" s="209"/>
      <c r="CH115" s="209"/>
      <c r="CI115" s="209"/>
      <c r="CJ115" s="209"/>
      <c r="CK115" s="209"/>
      <c r="CL115" s="209"/>
      <c r="CM115" s="209"/>
      <c r="CN115" s="209"/>
      <c r="CO115" s="209"/>
      <c r="CP115" s="2"/>
      <c r="CQ115" s="2"/>
      <c r="CR115" s="2"/>
    </row>
    <row r="116" spans="1:96" ht="30"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08"/>
      <c r="CF116" s="208"/>
      <c r="CG116" s="209"/>
      <c r="CH116" s="209"/>
      <c r="CI116" s="209"/>
      <c r="CJ116" s="209"/>
      <c r="CK116" s="209"/>
      <c r="CL116" s="209"/>
      <c r="CM116" s="209"/>
      <c r="CN116" s="209"/>
      <c r="CO116" s="209"/>
      <c r="CP116" s="2"/>
      <c r="CQ116" s="2"/>
      <c r="CR116" s="2"/>
    </row>
    <row r="117" spans="1:9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08"/>
      <c r="CF117" s="208"/>
      <c r="CG117" s="209"/>
      <c r="CH117" s="209"/>
      <c r="CI117" s="209"/>
      <c r="CJ117" s="209"/>
      <c r="CK117" s="209"/>
      <c r="CL117" s="209"/>
      <c r="CM117" s="209"/>
      <c r="CN117" s="209"/>
      <c r="CO117" s="209"/>
      <c r="CP117" s="2"/>
      <c r="CQ117" s="2"/>
      <c r="CR117" s="2"/>
    </row>
    <row r="118" spans="1:9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08"/>
      <c r="CF118" s="208"/>
      <c r="CG118" s="209"/>
      <c r="CH118" s="209"/>
      <c r="CI118" s="209"/>
      <c r="CJ118" s="209"/>
      <c r="CK118" s="209"/>
      <c r="CL118" s="209"/>
      <c r="CM118" s="209"/>
      <c r="CN118" s="209"/>
      <c r="CO118" s="209"/>
      <c r="CP118" s="2"/>
      <c r="CQ118" s="2"/>
      <c r="CR118" s="2"/>
    </row>
    <row r="119" spans="1:9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08"/>
      <c r="CF119" s="208"/>
      <c r="CG119" s="209"/>
      <c r="CH119" s="209"/>
      <c r="CI119" s="209"/>
      <c r="CJ119" s="209"/>
      <c r="CK119" s="209"/>
      <c r="CL119" s="209"/>
      <c r="CM119" s="209"/>
      <c r="CN119" s="209"/>
      <c r="CO119" s="209"/>
      <c r="CP119" s="2"/>
      <c r="CQ119" s="2"/>
      <c r="CR119" s="2"/>
    </row>
    <row r="120" spans="1:9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08"/>
      <c r="CF120" s="208"/>
      <c r="CG120" s="209"/>
      <c r="CH120" s="209"/>
      <c r="CI120" s="209"/>
      <c r="CJ120" s="209"/>
      <c r="CK120" s="209"/>
      <c r="CL120" s="209"/>
      <c r="CM120" s="209"/>
      <c r="CN120" s="209"/>
      <c r="CO120" s="209"/>
      <c r="CP120" s="2"/>
      <c r="CQ120" s="2"/>
      <c r="CR120" s="2"/>
    </row>
    <row r="121" spans="1:9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08"/>
      <c r="CF121" s="208"/>
      <c r="CG121" s="209"/>
      <c r="CH121" s="209"/>
      <c r="CI121" s="209"/>
      <c r="CJ121" s="209"/>
      <c r="CK121" s="209"/>
      <c r="CL121" s="209"/>
      <c r="CM121" s="209"/>
      <c r="CN121" s="209"/>
      <c r="CO121" s="209"/>
      <c r="CP121" s="2"/>
      <c r="CQ121" s="2"/>
      <c r="CR121" s="2"/>
    </row>
    <row r="122" spans="1:9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08"/>
      <c r="CF122" s="208"/>
      <c r="CG122" s="208"/>
      <c r="CH122" s="208"/>
      <c r="CI122" s="208"/>
      <c r="CJ122" s="208"/>
      <c r="CK122" s="208"/>
      <c r="CL122" s="208"/>
      <c r="CM122" s="208"/>
      <c r="CN122" s="208"/>
      <c r="CO122" s="208"/>
      <c r="CP122" s="2"/>
      <c r="CQ122" s="2"/>
      <c r="CR122" s="2"/>
    </row>
    <row r="123" spans="1:9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08"/>
      <c r="CF123" s="208"/>
      <c r="CG123" s="208"/>
      <c r="CH123" s="208"/>
      <c r="CI123" s="208"/>
      <c r="CJ123" s="208"/>
      <c r="CK123" s="208"/>
      <c r="CL123" s="208"/>
      <c r="CM123" s="208"/>
      <c r="CN123" s="208"/>
      <c r="CO123" s="208"/>
      <c r="CP123" s="2"/>
      <c r="CQ123" s="2"/>
      <c r="CR123" s="2"/>
    </row>
    <row r="124" spans="1:9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08"/>
      <c r="CF124" s="208"/>
      <c r="CG124" s="208"/>
      <c r="CH124" s="208"/>
      <c r="CI124" s="208"/>
      <c r="CJ124" s="208"/>
      <c r="CK124" s="208"/>
      <c r="CL124" s="208"/>
      <c r="CM124" s="208"/>
      <c r="CN124" s="208"/>
      <c r="CO124" s="208"/>
      <c r="CP124" s="2"/>
      <c r="CQ124" s="2"/>
      <c r="CR124" s="2"/>
    </row>
    <row r="125" spans="1:9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08"/>
      <c r="CF125" s="208"/>
      <c r="CG125" s="208"/>
      <c r="CH125" s="208"/>
      <c r="CI125" s="208"/>
      <c r="CJ125" s="208"/>
      <c r="CK125" s="208"/>
      <c r="CL125" s="208"/>
      <c r="CM125" s="208"/>
      <c r="CN125" s="208"/>
      <c r="CO125" s="208"/>
      <c r="CP125" s="2"/>
      <c r="CQ125" s="2"/>
      <c r="CR125" s="2"/>
    </row>
    <row r="126" spans="1:9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08"/>
      <c r="CF126" s="208"/>
      <c r="CG126" s="208"/>
      <c r="CH126" s="208"/>
      <c r="CI126" s="208"/>
      <c r="CJ126" s="208"/>
      <c r="CK126" s="208"/>
      <c r="CL126" s="208"/>
      <c r="CM126" s="208"/>
      <c r="CN126" s="208"/>
      <c r="CO126" s="208"/>
      <c r="CP126" s="2"/>
      <c r="CQ126" s="2"/>
      <c r="CR126" s="2"/>
    </row>
    <row r="127" spans="1:9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08"/>
      <c r="CF127" s="208"/>
      <c r="CG127" s="208"/>
      <c r="CH127" s="208"/>
      <c r="CI127" s="208"/>
      <c r="CJ127" s="208"/>
      <c r="CK127" s="208"/>
      <c r="CL127" s="208"/>
      <c r="CM127" s="208"/>
      <c r="CN127" s="208"/>
      <c r="CO127" s="208"/>
      <c r="CP127" s="2"/>
      <c r="CQ127" s="2"/>
      <c r="CR127" s="2"/>
    </row>
    <row r="128" spans="1:9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09"/>
      <c r="CH128" s="209"/>
      <c r="CI128" s="209"/>
      <c r="CJ128" s="209"/>
      <c r="CK128" s="209"/>
      <c r="CL128" s="209"/>
      <c r="CM128" s="209"/>
      <c r="CN128" s="2"/>
      <c r="CO128" s="2"/>
      <c r="CP128" s="2"/>
      <c r="CQ128" s="2"/>
      <c r="CR128" s="2"/>
    </row>
    <row r="129" spans="1:9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row>
    <row r="130" spans="1:9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row>
    <row r="131" spans="1:9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row>
    <row r="132" spans="1:9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row>
    <row r="133" spans="1:9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row>
    <row r="134" spans="1:9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row>
    <row r="135" spans="1:9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row>
    <row r="136" spans="1:9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row>
    <row r="137" spans="1:9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row>
    <row r="138" spans="1:9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row>
    <row r="139" spans="1:9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row>
    <row r="140" spans="1:9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row>
    <row r="141" spans="1:9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row>
    <row r="142" spans="1:9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row>
    <row r="143" spans="1:9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row>
    <row r="144" spans="1:9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row>
    <row r="145" spans="1:9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row>
    <row r="146" spans="1:9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row>
    <row r="147" spans="1:9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row>
    <row r="148" spans="1:9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row>
    <row r="149" spans="1:9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row>
    <row r="150" spans="1:9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row>
    <row r="151" spans="1:9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row>
    <row r="152" spans="1:9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row>
    <row r="153" spans="1:9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row>
    <row r="154" spans="1:9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row>
    <row r="155" spans="1:9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row>
    <row r="156" spans="1:9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row>
    <row r="157" spans="1:9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row>
    <row r="158" spans="1:9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row>
    <row r="159" spans="1:9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row>
    <row r="160" spans="1:9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row>
    <row r="161" spans="1:9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row>
    <row r="162" spans="1:9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row>
    <row r="163" spans="1:9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row>
    <row r="164" spans="1:9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row>
    <row r="165" spans="1:9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row>
    <row r="166" spans="1:9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row>
    <row r="167" spans="1:9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row>
    <row r="168" spans="1:9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row>
    <row r="169" spans="1:9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row>
    <row r="170" spans="1:9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row>
    <row r="171" spans="1:9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row>
    <row r="172" spans="1:9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row>
    <row r="173" spans="1:9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row>
    <row r="174" spans="1:9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row>
    <row r="175" spans="1:9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row>
    <row r="176" spans="1:9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row>
    <row r="177" spans="1:9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row>
    <row r="178" spans="1:9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row>
    <row r="179" spans="1:9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row>
    <row r="180" spans="1:9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row>
    <row r="181" spans="1:9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row>
    <row r="182" spans="1:9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row>
    <row r="183" spans="1:9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row>
    <row r="184" spans="1:9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row>
    <row r="185" spans="1:9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row>
    <row r="186" spans="1:9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row>
    <row r="187" spans="1:9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row>
    <row r="188" spans="1:9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row>
    <row r="189" spans="1:9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row>
    <row r="190" spans="1:9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row>
    <row r="191" spans="1:9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row>
    <row r="192" spans="1:9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row>
    <row r="193" spans="1:9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row>
    <row r="194" spans="1:9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row>
    <row r="195" spans="1:9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row>
    <row r="196" spans="1:9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row>
    <row r="197" spans="1:9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row>
    <row r="198" spans="1:9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row>
    <row r="199" spans="1:9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row>
    <row r="200" spans="1:9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row>
    <row r="201" spans="1:9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row>
    <row r="202" spans="1:9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row>
    <row r="203" spans="1:9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row>
    <row r="204" spans="1:9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row>
    <row r="205" spans="1:9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row>
    <row r="206" spans="1:9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row>
    <row r="207" spans="1:9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row>
    <row r="208" spans="1:9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row>
    <row r="209" spans="1:9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row>
    <row r="210" spans="1:9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row>
    <row r="211" spans="1:9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row>
    <row r="212" spans="1:9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row>
    <row r="213" spans="1:9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row>
    <row r="214" spans="1:9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row>
    <row r="215" spans="1:9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row>
    <row r="216" spans="1:9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row>
    <row r="217" spans="1:9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row>
    <row r="218" spans="1:9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row>
    <row r="219" spans="1:9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row>
    <row r="220" spans="1:9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row>
    <row r="221" spans="1:9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row>
    <row r="222" spans="1:9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row>
    <row r="223" spans="1:9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row>
    <row r="224" spans="1:9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row>
    <row r="225" spans="1:9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row>
    <row r="226" spans="1:9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row>
    <row r="227" spans="1:9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row>
    <row r="228" spans="1:9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row>
    <row r="229" spans="1:9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row>
    <row r="230" spans="1:9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row>
    <row r="231" spans="1:9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row>
    <row r="232" spans="1:9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row>
    <row r="233" spans="1:9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row>
    <row r="234" spans="1:9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row>
    <row r="235" spans="1:9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row>
    <row r="236" spans="1:9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row>
    <row r="237" spans="1:9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row>
    <row r="238" spans="1:9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row>
    <row r="239" spans="1:9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row>
    <row r="240" spans="1:9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row>
    <row r="241" spans="1:9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row>
    <row r="242" spans="1:9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row>
    <row r="243" spans="1:9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row>
    <row r="244" spans="1:9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row>
    <row r="245" spans="1:9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row>
    <row r="246" spans="1:9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row>
    <row r="247" spans="1:9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row>
    <row r="248" spans="1:9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row>
    <row r="249" spans="1:9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row>
    <row r="250" spans="1:9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row>
    <row r="251" spans="1:9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row>
    <row r="252" spans="1:9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row>
    <row r="253" spans="1:9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row>
    <row r="254" spans="1:9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row>
    <row r="255" spans="1:9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row>
    <row r="256" spans="1:9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row>
    <row r="257" spans="1:9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row>
    <row r="258" spans="1:9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row>
    <row r="259" spans="1:9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row>
    <row r="260" spans="1:9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row>
    <row r="261" spans="1:9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row>
    <row r="262" spans="1:9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row>
    <row r="263" spans="1:9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row>
    <row r="264" spans="1:9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row>
    <row r="265" spans="1:9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row>
    <row r="266" spans="1:9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row>
    <row r="267" spans="1:9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row>
    <row r="268" spans="1:9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row>
    <row r="269" spans="1:9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row>
    <row r="270" spans="1:9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row>
    <row r="271" spans="1:9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row>
    <row r="272" spans="1:9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row>
    <row r="273" spans="1:9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row>
    <row r="274" spans="1:9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row>
    <row r="275" spans="1:9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row>
    <row r="276" spans="1:9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row>
    <row r="277" spans="1:9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row>
    <row r="278" spans="1:9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row>
    <row r="279" spans="1:9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row>
    <row r="280" spans="1:9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row>
    <row r="281" spans="1:9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row>
    <row r="282" spans="1:9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row>
    <row r="283" spans="1:9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row>
    <row r="284" spans="1:9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row>
    <row r="285" spans="1:9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row>
    <row r="286" spans="1:9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row>
    <row r="287" spans="1:9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row>
    <row r="288" spans="1:9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row>
    <row r="289" spans="1:9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row>
    <row r="290" spans="1:9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row>
    <row r="291" spans="1:9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row>
    <row r="292" spans="1:9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row>
    <row r="293" spans="1:9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row>
    <row r="294" spans="1:9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row>
    <row r="295" spans="1:9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row>
    <row r="296" spans="1:9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row>
    <row r="297" spans="1:9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row>
    <row r="298" spans="1:9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row>
    <row r="299" spans="1:9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row>
    <row r="300" spans="1:9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row>
    <row r="301" spans="1:9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row>
    <row r="302" spans="1:9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row>
    <row r="303" spans="1:9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row>
    <row r="304" spans="1:9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row>
    <row r="305" spans="1:9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row>
    <row r="306" spans="1:9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row>
    <row r="307" spans="1:9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row>
    <row r="308" spans="1:9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row>
    <row r="309" spans="1:9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row>
    <row r="310" spans="1:9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row>
    <row r="311" spans="1:9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row>
    <row r="312" spans="1:9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row>
    <row r="313" spans="1:9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row>
    <row r="314" spans="1:9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row>
  </sheetData>
  <mergeCells count="69">
    <mergeCell ref="T43:U45"/>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 ref="P32:P34"/>
    <mergeCell ref="N33:O34"/>
    <mergeCell ref="G43:O43"/>
    <mergeCell ref="P43:P45"/>
    <mergeCell ref="Q43:S45"/>
    <mergeCell ref="Q32:S34"/>
    <mergeCell ref="U13:U18"/>
    <mergeCell ref="P21:P23"/>
    <mergeCell ref="Q21:S23"/>
    <mergeCell ref="T21:U23"/>
    <mergeCell ref="N22:O23"/>
    <mergeCell ref="T13:T18"/>
    <mergeCell ref="A6:C6"/>
    <mergeCell ref="A7:C7"/>
    <mergeCell ref="G10:O10"/>
    <mergeCell ref="Q10:S12"/>
    <mergeCell ref="T10:U12"/>
    <mergeCell ref="A11:F11"/>
    <mergeCell ref="G11:H11"/>
    <mergeCell ref="P10:P12"/>
    <mergeCell ref="N11:O12"/>
    <mergeCell ref="AN2:AO2"/>
    <mergeCell ref="AN4:AO4"/>
    <mergeCell ref="A1:C4"/>
    <mergeCell ref="D1:S2"/>
    <mergeCell ref="T1:U1"/>
    <mergeCell ref="AN1:AO1"/>
    <mergeCell ref="T2:U2"/>
    <mergeCell ref="T4:U4"/>
    <mergeCell ref="D3:S4"/>
    <mergeCell ref="I106:J106"/>
    <mergeCell ref="C114:G114"/>
    <mergeCell ref="A77:A84"/>
    <mergeCell ref="E87:F87"/>
    <mergeCell ref="H87:I87"/>
    <mergeCell ref="C94:H94"/>
    <mergeCell ref="E95:G95"/>
    <mergeCell ref="C96:C98"/>
    <mergeCell ref="C99:C101"/>
    <mergeCell ref="U57:U62"/>
    <mergeCell ref="A67:A71"/>
    <mergeCell ref="A75:J75"/>
    <mergeCell ref="A76:J76"/>
    <mergeCell ref="C102:C104"/>
    <mergeCell ref="A55:F55"/>
    <mergeCell ref="G55:H55"/>
    <mergeCell ref="P54:P56"/>
    <mergeCell ref="N55:O56"/>
    <mergeCell ref="T57:T62"/>
    <mergeCell ref="T46:T51"/>
    <mergeCell ref="U46:U51"/>
    <mergeCell ref="G54:O54"/>
    <mergeCell ref="Q54:S56"/>
    <mergeCell ref="T54:U56"/>
  </mergeCells>
  <conditionalFormatting sqref="F67:F7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67:I71">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disablePrompts="1" count="4">
    <dataValidation type="list" allowBlank="1" showErrorMessage="1" sqref="G13:L18 G24:L29 G35:L40 G46:L51 G57:L62">
      <formula1>"SI,NO"</formula1>
    </dataValidation>
    <dataValidation type="list" allowBlank="1" showErrorMessage="1" sqref="P13:P18 P24:P29 P35:P40 P46:P51 P57:P62">
      <formula1>"DEBIL,MODERADO,FUERTE"</formula1>
    </dataValidation>
    <dataValidation type="list" allowBlank="1" showErrorMessage="1" sqref="M13:M18 M24:M29 M35:M40 M46:M51 M57:M62">
      <formula1>"SI,NO,INCOMPLETA"</formula1>
    </dataValidation>
    <dataValidation type="list" allowBlank="1" showErrorMessage="1" sqref="D13:D18 D24:D29 D35:D40 D46:D51 D57:D62">
      <formula1>"PREVENTIVO,DETECTIVO,CORRECTIVO"</formula1>
    </dataValidation>
  </dataValidations>
  <pageMargins left="0.70866141732283472" right="0.70866141732283472" top="0.74803149606299213" bottom="0.74803149606299213" header="0" footer="0"/>
  <pageSetup scale="10" orientation="landscape" r:id="rId1"/>
  <headerFooter>
    <oddFooter>&amp;CPágina &amp;P de</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000"/>
  <sheetViews>
    <sheetView showGridLines="0" topLeftCell="A3" workbookViewId="0">
      <selection activeCell="F47" sqref="F52"/>
    </sheetView>
  </sheetViews>
  <sheetFormatPr baseColWidth="10" defaultColWidth="14.42578125" defaultRowHeight="15" customHeight="1" x14ac:dyDescent="0.25"/>
  <cols>
    <col min="1" max="2" width="17.85546875" customWidth="1"/>
    <col min="3" max="3" width="14" customWidth="1"/>
    <col min="4" max="4" width="36.85546875" customWidth="1"/>
    <col min="5" max="6" width="38.140625" customWidth="1"/>
    <col min="7" max="7" width="22.7109375" customWidth="1"/>
    <col min="8" max="8" width="92.85546875" customWidth="1"/>
    <col min="9" max="9" width="22.28515625" customWidth="1"/>
    <col min="10" max="10" width="15.42578125" customWidth="1"/>
    <col min="11" max="11" width="13.140625" customWidth="1"/>
    <col min="12" max="12" width="20.42578125" customWidth="1"/>
    <col min="13" max="13" width="13.7109375" customWidth="1"/>
    <col min="14" max="14" width="15.28515625" customWidth="1"/>
    <col min="15" max="15" width="15.7109375" customWidth="1"/>
    <col min="16" max="16" width="13.140625" customWidth="1"/>
    <col min="17" max="17" width="15.140625" customWidth="1"/>
    <col min="18" max="19" width="56.42578125" customWidth="1"/>
    <col min="20" max="20" width="31.7109375" customWidth="1"/>
    <col min="21" max="21" width="22.85546875" customWidth="1"/>
    <col min="22" max="31" width="11.42578125" customWidth="1"/>
  </cols>
  <sheetData>
    <row r="1" spans="1:31" ht="15" customHeight="1" x14ac:dyDescent="0.25">
      <c r="A1" s="429"/>
      <c r="B1" s="372"/>
      <c r="C1" s="373"/>
      <c r="D1" s="481" t="s">
        <v>185</v>
      </c>
      <c r="E1" s="372"/>
      <c r="F1" s="372"/>
      <c r="G1" s="372"/>
      <c r="H1" s="372"/>
      <c r="I1" s="372"/>
      <c r="J1" s="372"/>
      <c r="K1" s="372"/>
      <c r="L1" s="372"/>
      <c r="M1" s="372"/>
      <c r="N1" s="372"/>
      <c r="O1" s="372"/>
      <c r="P1" s="372"/>
      <c r="Q1" s="372"/>
      <c r="R1" s="372"/>
      <c r="S1" s="372"/>
      <c r="T1" s="373"/>
      <c r="U1" s="222" t="str">
        <f>Contexto!G1</f>
        <v>Código: GMC-PR-02-FR-01</v>
      </c>
      <c r="V1" s="111"/>
      <c r="W1" s="111"/>
      <c r="X1" s="111"/>
      <c r="Y1" s="111"/>
      <c r="Z1" s="111"/>
      <c r="AA1" s="111"/>
      <c r="AB1" s="111"/>
      <c r="AC1" s="111"/>
      <c r="AD1" s="480"/>
      <c r="AE1" s="357"/>
    </row>
    <row r="2" spans="1:31" ht="24" customHeight="1" x14ac:dyDescent="0.25">
      <c r="A2" s="430"/>
      <c r="B2" s="375"/>
      <c r="C2" s="431"/>
      <c r="D2" s="426"/>
      <c r="E2" s="427"/>
      <c r="F2" s="427"/>
      <c r="G2" s="427"/>
      <c r="H2" s="427"/>
      <c r="I2" s="427"/>
      <c r="J2" s="427"/>
      <c r="K2" s="427"/>
      <c r="L2" s="427"/>
      <c r="M2" s="427"/>
      <c r="N2" s="427"/>
      <c r="O2" s="427"/>
      <c r="P2" s="427"/>
      <c r="Q2" s="427"/>
      <c r="R2" s="427"/>
      <c r="S2" s="427"/>
      <c r="T2" s="428"/>
      <c r="U2" s="222" t="str">
        <f>Contexto!G2</f>
        <v>Versión: 04</v>
      </c>
      <c r="V2" s="111"/>
      <c r="W2" s="111"/>
      <c r="X2" s="111"/>
      <c r="Y2" s="111"/>
      <c r="Z2" s="111"/>
      <c r="AA2" s="111"/>
      <c r="AB2" s="111"/>
      <c r="AC2" s="111"/>
      <c r="AD2" s="480"/>
      <c r="AE2" s="357"/>
    </row>
    <row r="3" spans="1:31" ht="30" customHeight="1" x14ac:dyDescent="0.25">
      <c r="A3" s="426"/>
      <c r="B3" s="427"/>
      <c r="C3" s="428"/>
      <c r="D3" s="531" t="s">
        <v>186</v>
      </c>
      <c r="E3" s="338"/>
      <c r="F3" s="338"/>
      <c r="G3" s="338"/>
      <c r="H3" s="338"/>
      <c r="I3" s="338"/>
      <c r="J3" s="338"/>
      <c r="K3" s="338"/>
      <c r="L3" s="338"/>
      <c r="M3" s="338"/>
      <c r="N3" s="338"/>
      <c r="O3" s="338"/>
      <c r="P3" s="338"/>
      <c r="Q3" s="338"/>
      <c r="R3" s="338"/>
      <c r="S3" s="338"/>
      <c r="T3" s="339"/>
      <c r="U3" s="222" t="s">
        <v>792</v>
      </c>
      <c r="V3" s="111"/>
      <c r="W3" s="111"/>
      <c r="X3" s="111"/>
      <c r="Y3" s="111"/>
      <c r="Z3" s="111"/>
      <c r="AA3" s="111"/>
      <c r="AB3" s="111"/>
      <c r="AC3" s="111"/>
      <c r="AD3" s="480"/>
      <c r="AE3" s="357"/>
    </row>
    <row r="4" spans="1:3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25" customHeight="1" x14ac:dyDescent="0.25">
      <c r="A5" s="486" t="s">
        <v>374</v>
      </c>
      <c r="B5" s="356"/>
      <c r="C5" s="356"/>
      <c r="D5" s="356"/>
      <c r="E5" s="356"/>
      <c r="F5" s="356"/>
      <c r="G5" s="356"/>
      <c r="H5" s="356"/>
      <c r="I5" s="356"/>
      <c r="J5" s="356"/>
      <c r="K5" s="356"/>
      <c r="L5" s="356"/>
      <c r="M5" s="356"/>
      <c r="N5" s="356"/>
      <c r="O5" s="356"/>
      <c r="P5" s="356"/>
      <c r="Q5" s="356"/>
      <c r="R5" s="356"/>
      <c r="S5" s="356"/>
      <c r="T5" s="356"/>
      <c r="U5" s="357"/>
      <c r="V5" s="2"/>
      <c r="W5" s="2"/>
      <c r="X5" s="2"/>
      <c r="Y5" s="2"/>
      <c r="Z5" s="2"/>
      <c r="AA5" s="2"/>
      <c r="AB5" s="2"/>
      <c r="AC5" s="2"/>
      <c r="AD5" s="2"/>
      <c r="AE5" s="2"/>
    </row>
    <row r="6" spans="1:3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5" customHeight="1" x14ac:dyDescent="0.25">
      <c r="A7" s="526"/>
      <c r="B7" s="338"/>
      <c r="C7" s="338"/>
      <c r="D7" s="338"/>
      <c r="E7" s="338"/>
      <c r="F7" s="338"/>
      <c r="G7" s="338"/>
      <c r="H7" s="338"/>
      <c r="I7" s="338"/>
      <c r="J7" s="338"/>
      <c r="K7" s="338"/>
      <c r="L7" s="338"/>
      <c r="M7" s="338"/>
      <c r="N7" s="338"/>
      <c r="O7" s="338"/>
      <c r="P7" s="338"/>
      <c r="Q7" s="338"/>
      <c r="R7" s="338"/>
      <c r="S7" s="338"/>
      <c r="T7" s="338"/>
      <c r="U7" s="346"/>
      <c r="V7" s="2"/>
      <c r="W7" s="2"/>
      <c r="X7" s="2"/>
      <c r="Y7" s="2"/>
      <c r="Z7" s="2"/>
      <c r="AA7" s="2"/>
      <c r="AB7" s="2"/>
      <c r="AC7" s="2"/>
      <c r="AD7" s="2"/>
      <c r="AE7" s="2"/>
    </row>
    <row r="8" spans="1:31" ht="45.75" customHeight="1" x14ac:dyDescent="0.25">
      <c r="A8" s="527" t="s">
        <v>375</v>
      </c>
      <c r="B8" s="338"/>
      <c r="C8" s="338"/>
      <c r="D8" s="338"/>
      <c r="E8" s="338"/>
      <c r="F8" s="338"/>
      <c r="G8" s="338"/>
      <c r="H8" s="346"/>
      <c r="I8" s="528" t="s">
        <v>376</v>
      </c>
      <c r="J8" s="338"/>
      <c r="K8" s="338"/>
      <c r="L8" s="338"/>
      <c r="M8" s="338"/>
      <c r="N8" s="338"/>
      <c r="O8" s="338"/>
      <c r="P8" s="338"/>
      <c r="Q8" s="346"/>
      <c r="R8" s="529" t="s">
        <v>109</v>
      </c>
      <c r="S8" s="338"/>
      <c r="T8" s="338"/>
      <c r="U8" s="346"/>
      <c r="V8" s="2"/>
      <c r="W8" s="2"/>
      <c r="X8" s="2"/>
      <c r="Y8" s="2"/>
      <c r="Z8" s="2"/>
      <c r="AA8" s="2"/>
      <c r="AB8" s="2"/>
      <c r="AC8" s="2"/>
      <c r="AD8" s="2"/>
      <c r="AE8" s="2"/>
    </row>
    <row r="9" spans="1:31" ht="157.5" customHeight="1" x14ac:dyDescent="0.25">
      <c r="A9" s="223" t="s">
        <v>102</v>
      </c>
      <c r="B9" s="214" t="s">
        <v>104</v>
      </c>
      <c r="C9" s="223" t="s">
        <v>309</v>
      </c>
      <c r="D9" s="223" t="s">
        <v>310</v>
      </c>
      <c r="E9" s="116" t="s">
        <v>377</v>
      </c>
      <c r="F9" s="116" t="s">
        <v>191</v>
      </c>
      <c r="G9" s="116" t="s">
        <v>378</v>
      </c>
      <c r="H9" s="116" t="s">
        <v>270</v>
      </c>
      <c r="I9" s="224" t="s">
        <v>125</v>
      </c>
      <c r="J9" s="224" t="s">
        <v>379</v>
      </c>
      <c r="K9" s="225" t="s">
        <v>380</v>
      </c>
      <c r="L9" s="225" t="s">
        <v>381</v>
      </c>
      <c r="M9" s="225" t="s">
        <v>382</v>
      </c>
      <c r="N9" s="224" t="s">
        <v>383</v>
      </c>
      <c r="O9" s="224" t="s">
        <v>384</v>
      </c>
      <c r="P9" s="225" t="s">
        <v>385</v>
      </c>
      <c r="Q9" s="225" t="s">
        <v>386</v>
      </c>
      <c r="R9" s="134" t="s">
        <v>387</v>
      </c>
      <c r="S9" s="134" t="s">
        <v>149</v>
      </c>
      <c r="T9" s="134" t="s">
        <v>150</v>
      </c>
      <c r="U9" s="134" t="s">
        <v>151</v>
      </c>
      <c r="V9" s="23"/>
      <c r="W9" s="23"/>
      <c r="X9" s="23"/>
      <c r="Y9" s="23"/>
      <c r="Z9" s="23"/>
      <c r="AA9" s="23"/>
      <c r="AB9" s="23"/>
      <c r="AC9" s="23"/>
      <c r="AD9" s="23"/>
      <c r="AE9" s="23"/>
    </row>
    <row r="10" spans="1:31" ht="108.75" customHeight="1" x14ac:dyDescent="0.25">
      <c r="A10" s="494" t="str">
        <f>MR_Corrup1!A10</f>
        <v xml:space="preserve">Gestión de Tecnologías de la Información y las Comunicaciones </v>
      </c>
      <c r="B10" s="530" t="str">
        <f>+MR_Corrup1!B10</f>
        <v>Gestionar la estrategia y los servicios TIC de la Secretaría de Cultura Recreación y
Deporte, mediante el aprovisionamiento, aseguramiento, administración y monitoreo de la infraestructura y
soluciones informáticas, con el fin de contribuir al logro de sus metas y satisfacer sus necesidades tecnológicas
institucionales</v>
      </c>
      <c r="C10" s="119" t="str">
        <f>MR_Corrup1!C10</f>
        <v>RC-TIC -1</v>
      </c>
      <c r="D10" s="123" t="str">
        <f>+MR_Corrup1!G10</f>
        <v>Posibilidad de afectación reputacional y economica por soborno entrante al aprobar  de forma indebida los recursos de TI o servicios tecnológicos para favorecimiento propio y un tercero.</v>
      </c>
      <c r="E10" s="123" t="str">
        <f>+MR_Corrup1!H10</f>
        <v>1. Debilidad en los controles para la verificación de autorizaciones para asignación de recursos o servicios tecnológicos.
2. Amiguismo o preferencias.
3. Extralimitación de funciones</v>
      </c>
      <c r="F10" s="123" t="str">
        <f>+MR_Corrup1!I10</f>
        <v>1. Impacto: Retraso  en la entrega de los productos. 
2. Perdida de imagen, credibilidad y  reconocimiento institucional.
3.  Retrazo  en la entrega de los productos esperados.</v>
      </c>
      <c r="G10" s="123" t="str">
        <f>CONCATENATE(" *",MR_Corrup2!D13," *",MR_Corrup2!D14," *",MR_Corrup2!D15," *",MR_Corrup2!D16," *",MR_Corrup2!D17," *",MR_Corrup2!D18)</f>
        <v xml:space="preserve"> *DETECTIVO * * * * *</v>
      </c>
      <c r="H10" s="226" t="str">
        <f>CONCATENATE(" *",MR_Corrup2!F13," *",MR_Corrup2!F14," *",MR_Corrup2!F15," *",MR_Corrup2!F16," *",MR_Corrup2!F17," *",MR_Corrup2!F18," *")</f>
        <v xml:space="preserve"> *El jefe de OTI anualmente establece las necesidades de productos y servicios de TI con el fin de  garantizar la operación tecnológica de la entidad para la vigencia , mediante la formulación del PAA, de acuerdo con este, se realizan las solicitudes al proceso de contratación en concordancia con en el manual de contratación CON-MN-01, en caso de presentarsen desviaciones en el proceso, no se podrán disponer de los recursos solicitados. Las evidencias quedan soportadas en el aplicativo Cultured y/o SICO y/o Orfeo y/o SECOPII. * * * * * *</v>
      </c>
      <c r="I10" s="78" t="str">
        <f>MR_Corrup2!D67</f>
        <v>CASI SEGURO</v>
      </c>
      <c r="J10" s="78" t="str">
        <f>MR_Corrup2!E67</f>
        <v>CATASTROFICO</v>
      </c>
      <c r="K10" s="196" t="str">
        <f>MR_Corrup2!F67</f>
        <v>EXTREMO</v>
      </c>
      <c r="L10" s="78" t="str">
        <f>CONCATENATE(" *",MR_Corrup2!Q13," *",MR_Corrup2!Q14," *",MR_Corrup2!Q15," *",MR_Corrup2!Q16," *",MR_Corrup2!Q17," *",MR_Corrup2!Q18)</f>
        <v xml:space="preserve"> *FUERTEFUERTE * *FUERTE *FUERTE * *</v>
      </c>
      <c r="M10" s="78" t="str">
        <f>MR_Corrup2!G67</f>
        <v>FUERTE</v>
      </c>
      <c r="N10" s="78" t="str">
        <f>+MR_Corrup2!J67</f>
        <v>POSIBLE</v>
      </c>
      <c r="O10" s="78" t="str">
        <f t="shared" ref="O10:O14" si="0">J10</f>
        <v>CATASTROFICO</v>
      </c>
      <c r="P10" s="196" t="str">
        <f>MR_Corrup2!I67</f>
        <v>EXTREMO</v>
      </c>
      <c r="Q10" s="227" t="s">
        <v>388</v>
      </c>
      <c r="R10" s="72" t="s">
        <v>389</v>
      </c>
      <c r="S10" s="72" t="s">
        <v>296</v>
      </c>
      <c r="T10" s="331">
        <v>46069</v>
      </c>
      <c r="U10" s="332">
        <v>46356</v>
      </c>
      <c r="V10" s="2"/>
      <c r="W10" s="2"/>
      <c r="X10" s="2"/>
      <c r="Y10" s="2"/>
      <c r="Z10" s="2"/>
      <c r="AA10" s="2"/>
      <c r="AB10" s="2"/>
      <c r="AC10" s="2"/>
      <c r="AD10" s="2"/>
      <c r="AE10" s="2"/>
    </row>
    <row r="11" spans="1:31" ht="48" customHeight="1" x14ac:dyDescent="0.25">
      <c r="A11" s="342"/>
      <c r="B11" s="342"/>
      <c r="C11" s="119" t="str">
        <f>MR_Corrup1!C11</f>
        <v>--</v>
      </c>
      <c r="D11" s="123">
        <f>+MR_Corrup1!G11</f>
        <v>0</v>
      </c>
      <c r="E11" s="123">
        <f>+MR_Corrup1!H11</f>
        <v>0</v>
      </c>
      <c r="F11" s="123">
        <f>+MR_Corrup1!I11</f>
        <v>0</v>
      </c>
      <c r="G11" s="123" t="str">
        <f>CONCATENATE(" *",MR_Corrup2!D24," *",MR_Corrup2!D25," *",MR_Corrup2!D26," *",MR_Corrup2!D27," *",MR_Corrup2!D28," *",MR_Corrup2!D29)</f>
        <v xml:space="preserve"> * * * * * *</v>
      </c>
      <c r="H11" s="226" t="str">
        <f>CONCATENATE(" *",MR_Corrup2!F24," *",MR_Corrup2!F25," *",MR_Corrup2!F26," *",MR_Corrup2!F27," *",MR_Corrup2!F28," *",MR_Corrup2!F29," *")</f>
        <v xml:space="preserve"> * * * * * * *</v>
      </c>
      <c r="I11" s="78">
        <f>MR_Corrup2!D68</f>
        <v>0</v>
      </c>
      <c r="J11" s="78" t="str">
        <f>MR_Corrup2!E68</f>
        <v>SIN IMPACTO</v>
      </c>
      <c r="K11" s="196" t="e">
        <f>MR_Corrup2!F68</f>
        <v>#N/A</v>
      </c>
      <c r="L11" s="78" t="str">
        <f>CONCATENATE(" *",MR_Corrup2!Q24," *",MR_Corrup2!Q25," *",MR_Corrup2!Q26," *",MR_Corrup2!Q27," *",MR_Corrup2!Q28," *",MR_Corrup2!Q29)</f>
        <v xml:space="preserve"> *FUERTE *FUERTE * * * *</v>
      </c>
      <c r="M11" s="78" t="e">
        <f>MR_Corrup2!G68</f>
        <v>#DIV/0!</v>
      </c>
      <c r="N11" s="78" t="e">
        <f>+MR_Corrup2!J68</f>
        <v>#DIV/0!</v>
      </c>
      <c r="O11" s="78" t="str">
        <f t="shared" si="0"/>
        <v>SIN IMPACTO</v>
      </c>
      <c r="P11" s="196" t="e">
        <f>MR_Corrup2!I68</f>
        <v>#DIV/0!</v>
      </c>
      <c r="Q11" s="227"/>
      <c r="R11" s="72"/>
      <c r="S11" s="72"/>
      <c r="T11" s="228"/>
      <c r="U11" s="229"/>
      <c r="V11" s="2"/>
      <c r="W11" s="2"/>
      <c r="X11" s="2"/>
      <c r="Y11" s="2"/>
      <c r="Z11" s="2"/>
      <c r="AA11" s="2"/>
      <c r="AB11" s="2"/>
      <c r="AC11" s="2"/>
      <c r="AD11" s="2"/>
      <c r="AE11" s="2"/>
    </row>
    <row r="12" spans="1:31" ht="45" x14ac:dyDescent="0.25">
      <c r="A12" s="342"/>
      <c r="B12" s="342"/>
      <c r="C12" s="119" t="str">
        <f>MR_Corrup1!C12</f>
        <v>--</v>
      </c>
      <c r="D12" s="123">
        <f>+MR_Corrup1!G12</f>
        <v>0</v>
      </c>
      <c r="E12" s="123">
        <f>+MR_Corrup1!H12</f>
        <v>0</v>
      </c>
      <c r="F12" s="123">
        <f>+MR_Corrup1!I12</f>
        <v>0</v>
      </c>
      <c r="G12" s="123" t="str">
        <f>CONCATENATE(" *",MR_Corrup2!D35," *",MR_Corrup2!D36," *",MR_Corrup2!D37," *",MR_Corrup2!D38," *",MR_Corrup2!D39," *",MR_Corrup2!D40)</f>
        <v xml:space="preserve"> * * * * * *</v>
      </c>
      <c r="H12" s="226" t="str">
        <f>CONCATENATE(" *",MR_Corrup2!F35," *",MR_Corrup2!F36," *",MR_Corrup2!F37," *",MR_Corrup2!F38," *",MR_Corrup2!F39," *",MR_Corrup2!F40," *")</f>
        <v xml:space="preserve"> * * * * * * *</v>
      </c>
      <c r="I12" s="78">
        <f>MR_Corrup2!D69</f>
        <v>0</v>
      </c>
      <c r="J12" s="78" t="str">
        <f>MR_Corrup2!E69</f>
        <v>SIN IMPACTO</v>
      </c>
      <c r="K12" s="196" t="e">
        <f>MR_Corrup2!F69</f>
        <v>#N/A</v>
      </c>
      <c r="L12" s="78" t="str">
        <f>CONCATENATE(" *",MR_Corrup2!Q35," *",MR_Corrup2!Q36," *",MR_Corrup2!Q37," *",MR_Corrup2!Q38," *",MR_Corrup2!Q39," *",MR_Corrup2!Q40)</f>
        <v xml:space="preserve"> *FUERTE *FUERTE *FUERTE *FUERTE *FUERTE *FUERTE</v>
      </c>
      <c r="M12" s="78" t="e">
        <f>MR_Corrup2!G69</f>
        <v>#DIV/0!</v>
      </c>
      <c r="N12" s="78" t="e">
        <f>+MR_Corrup2!J69</f>
        <v>#DIV/0!</v>
      </c>
      <c r="O12" s="78" t="str">
        <f t="shared" si="0"/>
        <v>SIN IMPACTO</v>
      </c>
      <c r="P12" s="196" t="e">
        <f>MR_Corrup2!I69</f>
        <v>#DIV/0!</v>
      </c>
      <c r="Q12" s="227"/>
      <c r="R12" s="197"/>
      <c r="S12" s="197"/>
      <c r="T12" s="202"/>
      <c r="U12" s="202"/>
      <c r="V12" s="2"/>
      <c r="W12" s="2"/>
      <c r="X12" s="2"/>
      <c r="Y12" s="2"/>
      <c r="Z12" s="2"/>
      <c r="AA12" s="2"/>
      <c r="AB12" s="2"/>
      <c r="AC12" s="2"/>
      <c r="AD12" s="2"/>
      <c r="AE12" s="2"/>
    </row>
    <row r="13" spans="1:31" x14ac:dyDescent="0.25">
      <c r="A13" s="342"/>
      <c r="B13" s="342"/>
      <c r="C13" s="119" t="str">
        <f>MR_Corrup1!C13</f>
        <v>--</v>
      </c>
      <c r="D13" s="123">
        <f>+MR_Corrup1!G13</f>
        <v>0</v>
      </c>
      <c r="E13" s="123">
        <f>+MR_Corrup1!H13</f>
        <v>0</v>
      </c>
      <c r="F13" s="123">
        <f>+MR_Corrup1!I13</f>
        <v>0</v>
      </c>
      <c r="G13" s="123" t="str">
        <f>CONCATENATE(" *",MR_Corrup2!D46," *",MR_Corrup2!D47," *",MR_Corrup2!D48," *",MR_Corrup2!D49," *",MR_Corrup2!D50," *",MR_Corrup2!D51)</f>
        <v xml:space="preserve"> * * * * * *</v>
      </c>
      <c r="H13" s="226" t="str">
        <f>CONCATENATE(" *",MR_Corrup2!F46," *",MR_Corrup2!F47," *",MR_Corrup2!F48," *",MR_Corrup2!F49," *",MR_Corrup2!F50," *",MR_Corrup2!F51," *")</f>
        <v xml:space="preserve"> * * * * * * *</v>
      </c>
      <c r="I13" s="78">
        <f>MR_Corrup2!D70</f>
        <v>0</v>
      </c>
      <c r="J13" s="78" t="str">
        <f>MR_Corrup2!E70</f>
        <v>SIN IMPACTO</v>
      </c>
      <c r="K13" s="196" t="e">
        <f>MR_Corrup2!F70</f>
        <v>#N/A</v>
      </c>
      <c r="L13" s="78" t="str">
        <f>CONCATENATE(" *",MR_Corrup2!Q46," *",MR_Corrup2!Q47," *",MR_Corrup2!Q48," *",MR_Corrup2!Q49," *",MR_Corrup2!Q50," *",MR_Corrup2!Q51)</f>
        <v xml:space="preserve"> * * * * * *</v>
      </c>
      <c r="M13" s="78" t="e">
        <f>MR_Corrup2!G70</f>
        <v>#DIV/0!</v>
      </c>
      <c r="N13" s="78" t="e">
        <f>+MR_Corrup2!J70</f>
        <v>#DIV/0!</v>
      </c>
      <c r="O13" s="78" t="str">
        <f t="shared" si="0"/>
        <v>SIN IMPACTO</v>
      </c>
      <c r="P13" s="196" t="e">
        <f>MR_Corrup2!I70</f>
        <v>#DIV/0!</v>
      </c>
      <c r="Q13" s="227"/>
      <c r="R13" s="230"/>
      <c r="S13" s="230"/>
      <c r="T13" s="230"/>
      <c r="U13" s="230"/>
      <c r="V13" s="2"/>
      <c r="W13" s="2"/>
      <c r="X13" s="2"/>
      <c r="Y13" s="2"/>
      <c r="Z13" s="2"/>
      <c r="AA13" s="2"/>
      <c r="AB13" s="2"/>
      <c r="AC13" s="2"/>
      <c r="AD13" s="2"/>
      <c r="AE13" s="2"/>
    </row>
    <row r="14" spans="1:31" x14ac:dyDescent="0.25">
      <c r="A14" s="344"/>
      <c r="B14" s="344"/>
      <c r="C14" s="119" t="str">
        <f>MR_Corrup1!C14</f>
        <v>--</v>
      </c>
      <c r="D14" s="123">
        <f>+MR_Corrup1!G14</f>
        <v>0</v>
      </c>
      <c r="E14" s="123">
        <f>+MR_Corrup1!H14</f>
        <v>0</v>
      </c>
      <c r="F14" s="123">
        <f>+MR_Corrup1!I14</f>
        <v>0</v>
      </c>
      <c r="G14" s="123" t="str">
        <f>CONCATENATE(" *",MR_Corrup2!D57," *",MR_Corrup2!D58," *",MR_Corrup2!D59," *",MR_Corrup2!D60," *",MR_Corrup2!D61," *",MR_Corrup2!D62)</f>
        <v xml:space="preserve"> * * * * * *</v>
      </c>
      <c r="H14" s="226" t="str">
        <f>CONCATENATE(" *",MR_Corrup2!F57," *",MR_Corrup2!F58," *",MR_Corrup2!F59," *",MR_Corrup2!F60," *",MR_Corrup2!F61," *",MR_Corrup2!F62," *")</f>
        <v xml:space="preserve"> * * * * * * *</v>
      </c>
      <c r="I14" s="78">
        <f>MR_Corrup2!D71</f>
        <v>0</v>
      </c>
      <c r="J14" s="78" t="str">
        <f>MR_Corrup2!E71</f>
        <v>SIN IMPACTO</v>
      </c>
      <c r="K14" s="196" t="e">
        <f>MR_Corrup2!F71</f>
        <v>#N/A</v>
      </c>
      <c r="L14" s="78" t="str">
        <f>CONCATENATE(" *",MR_Corrup2!Q57," *",MR_Corrup2!Q58," *",MR_Corrup2!Q59," *",MR_Corrup2!Q60," *",MR_Corrup2!Q61," *",MR_Corrup2!Q62)</f>
        <v xml:space="preserve"> * * * * * *</v>
      </c>
      <c r="M14" s="78" t="e">
        <f>MR_Corrup2!G71</f>
        <v>#DIV/0!</v>
      </c>
      <c r="N14" s="78" t="e">
        <f>+MR_Corrup2!J71</f>
        <v>#DIV/0!</v>
      </c>
      <c r="O14" s="78" t="str">
        <f t="shared" si="0"/>
        <v>SIN IMPACTO</v>
      </c>
      <c r="P14" s="196" t="e">
        <f>MR_Corrup2!I71</f>
        <v>#DIV/0!</v>
      </c>
      <c r="Q14" s="227"/>
      <c r="R14" s="230"/>
      <c r="S14" s="230"/>
      <c r="T14" s="230"/>
      <c r="U14" s="230"/>
      <c r="V14" s="2"/>
      <c r="W14" s="2"/>
      <c r="X14" s="2"/>
      <c r="Y14" s="2"/>
      <c r="Z14" s="2"/>
      <c r="AA14" s="2"/>
      <c r="AB14" s="2"/>
      <c r="AC14" s="2"/>
      <c r="AD14" s="2"/>
      <c r="AE14" s="2"/>
    </row>
    <row r="15" spans="1:31" x14ac:dyDescent="0.25">
      <c r="A15" s="1"/>
      <c r="B15" s="1"/>
      <c r="C15" s="1"/>
      <c r="D15" s="1"/>
      <c r="E15" s="1"/>
      <c r="F15" s="1"/>
      <c r="G15" s="1"/>
      <c r="H15" s="127"/>
      <c r="I15" s="127"/>
      <c r="J15" s="127"/>
      <c r="K15" s="1"/>
      <c r="L15" s="1"/>
      <c r="M15" s="1"/>
      <c r="N15" s="1"/>
      <c r="O15" s="1"/>
      <c r="P15" s="1"/>
      <c r="Q15" s="1"/>
      <c r="R15" s="1"/>
      <c r="S15" s="1"/>
      <c r="T15" s="1"/>
      <c r="U15" s="1"/>
      <c r="V15" s="1"/>
      <c r="W15" s="1"/>
      <c r="X15" s="1"/>
      <c r="Y15" s="1"/>
      <c r="Z15" s="1"/>
      <c r="AA15" s="1"/>
      <c r="AB15" s="1"/>
      <c r="AC15" s="1"/>
      <c r="AD15" s="1"/>
      <c r="AE15" s="1"/>
    </row>
    <row r="16" spans="1:31" x14ac:dyDescent="0.25">
      <c r="A16" s="2"/>
      <c r="B16" s="2"/>
      <c r="C16" s="2"/>
      <c r="D16" s="2"/>
      <c r="E16" s="2"/>
      <c r="F16" s="2"/>
      <c r="G16" s="2"/>
      <c r="H16" s="17"/>
      <c r="I16" s="17"/>
      <c r="J16" s="17"/>
      <c r="K16" s="2"/>
      <c r="L16" s="2"/>
      <c r="M16" s="2"/>
      <c r="N16" s="2"/>
      <c r="O16" s="2"/>
      <c r="P16" s="2"/>
      <c r="Q16" s="2"/>
      <c r="R16" s="2"/>
      <c r="S16" s="2"/>
      <c r="T16" s="2"/>
      <c r="U16" s="2"/>
      <c r="V16" s="2"/>
      <c r="W16" s="2"/>
      <c r="X16" s="2"/>
      <c r="Y16" s="2"/>
      <c r="Z16" s="2"/>
      <c r="AA16" s="2"/>
      <c r="AB16" s="2"/>
      <c r="AC16" s="2"/>
      <c r="AD16" s="2"/>
      <c r="AE16" s="2"/>
    </row>
    <row r="17" spans="1:31" x14ac:dyDescent="0.25">
      <c r="A17" s="2"/>
      <c r="B17" s="2"/>
      <c r="C17" s="2"/>
      <c r="D17" s="2"/>
      <c r="E17" s="2"/>
      <c r="F17" s="2"/>
      <c r="G17" s="2"/>
      <c r="H17" s="17"/>
      <c r="I17" s="17"/>
      <c r="J17" s="17"/>
      <c r="K17" s="2"/>
      <c r="L17" s="2"/>
      <c r="M17" s="2"/>
      <c r="N17" s="2"/>
      <c r="O17" s="2"/>
      <c r="P17" s="2"/>
      <c r="Q17" s="2"/>
      <c r="R17" s="2"/>
      <c r="S17" s="2"/>
      <c r="T17" s="2"/>
      <c r="U17" s="2"/>
      <c r="V17" s="2"/>
      <c r="W17" s="2"/>
      <c r="X17" s="2"/>
      <c r="Y17" s="2"/>
      <c r="Z17" s="2"/>
      <c r="AA17" s="2"/>
      <c r="AB17" s="2"/>
      <c r="AC17" s="2"/>
      <c r="AD17" s="2"/>
      <c r="AE17" s="2"/>
    </row>
    <row r="18" spans="1:31" x14ac:dyDescent="0.25">
      <c r="A18" s="2"/>
      <c r="B18" s="2"/>
      <c r="C18" s="2"/>
      <c r="D18" s="2"/>
      <c r="E18" s="2"/>
      <c r="F18" s="2"/>
      <c r="G18" s="2"/>
      <c r="H18" s="17"/>
      <c r="I18" s="17"/>
      <c r="J18" s="17"/>
      <c r="K18" s="2"/>
      <c r="L18" s="2"/>
      <c r="M18" s="2"/>
      <c r="N18" s="2"/>
      <c r="O18" s="2"/>
      <c r="P18" s="2"/>
      <c r="Q18" s="2"/>
      <c r="R18" s="2"/>
      <c r="S18" s="2"/>
      <c r="T18" s="2"/>
      <c r="U18" s="2"/>
      <c r="V18" s="2"/>
      <c r="W18" s="2"/>
      <c r="X18" s="2"/>
      <c r="Y18" s="2"/>
      <c r="Z18" s="2"/>
      <c r="AA18" s="2"/>
      <c r="AB18" s="2"/>
      <c r="AC18" s="2"/>
      <c r="AD18" s="2"/>
      <c r="AE18" s="2"/>
    </row>
    <row r="19" spans="1:31" x14ac:dyDescent="0.25">
      <c r="A19" s="2"/>
      <c r="B19" s="2"/>
      <c r="C19" s="2"/>
      <c r="D19" s="2"/>
      <c r="E19" s="2"/>
      <c r="F19" s="2"/>
      <c r="G19" s="2"/>
      <c r="H19" s="17"/>
      <c r="I19" s="17"/>
      <c r="J19" s="17"/>
      <c r="K19" s="2"/>
      <c r="L19" s="2"/>
      <c r="M19" s="2"/>
      <c r="N19" s="2"/>
      <c r="O19" s="2"/>
      <c r="P19" s="2"/>
      <c r="Q19" s="2"/>
      <c r="R19" s="2"/>
      <c r="S19" s="2"/>
      <c r="T19" s="2"/>
      <c r="U19" s="2"/>
      <c r="V19" s="2"/>
      <c r="W19" s="2"/>
      <c r="X19" s="2"/>
      <c r="Y19" s="2"/>
      <c r="Z19" s="2"/>
      <c r="AA19" s="2"/>
      <c r="AB19" s="2"/>
      <c r="AC19" s="2"/>
      <c r="AD19" s="2"/>
      <c r="AE19" s="2"/>
    </row>
    <row r="20" spans="1:31" x14ac:dyDescent="0.25">
      <c r="A20" s="2"/>
      <c r="B20" s="2"/>
      <c r="C20" s="2"/>
      <c r="D20" s="2"/>
      <c r="E20" s="2"/>
      <c r="F20" s="2"/>
      <c r="G20" s="2"/>
      <c r="H20" s="17"/>
      <c r="I20" s="17"/>
      <c r="J20" s="17"/>
      <c r="K20" s="2"/>
      <c r="L20" s="2"/>
      <c r="M20" s="2"/>
      <c r="N20" s="2"/>
      <c r="O20" s="2"/>
      <c r="P20" s="2"/>
      <c r="Q20" s="2"/>
      <c r="R20" s="2"/>
      <c r="S20" s="2"/>
      <c r="T20" s="2"/>
      <c r="U20" s="2"/>
      <c r="V20" s="2"/>
      <c r="W20" s="2"/>
      <c r="X20" s="2"/>
      <c r="Y20" s="2"/>
      <c r="Z20" s="2"/>
      <c r="AA20" s="2"/>
      <c r="AB20" s="2"/>
      <c r="AC20" s="2"/>
      <c r="AD20" s="2"/>
      <c r="AE20" s="2"/>
    </row>
    <row r="21" spans="1:31" ht="15.75" customHeight="1" x14ac:dyDescent="0.25">
      <c r="A21" s="2"/>
      <c r="B21" s="2"/>
      <c r="C21" s="2"/>
      <c r="D21" s="2"/>
      <c r="E21" s="2"/>
      <c r="F21" s="2"/>
      <c r="G21" s="2"/>
      <c r="H21" s="17"/>
      <c r="I21" s="17"/>
      <c r="J21" s="17"/>
      <c r="K21" s="2"/>
      <c r="L21" s="2"/>
      <c r="M21" s="2"/>
      <c r="N21" s="2"/>
      <c r="O21" s="2"/>
      <c r="P21" s="2"/>
      <c r="Q21" s="2"/>
      <c r="R21" s="2"/>
      <c r="S21" s="2"/>
      <c r="T21" s="2"/>
      <c r="U21" s="2"/>
      <c r="V21" s="2"/>
      <c r="W21" s="2"/>
      <c r="X21" s="2"/>
      <c r="Y21" s="2"/>
      <c r="Z21" s="2"/>
      <c r="AA21" s="2"/>
      <c r="AB21" s="2"/>
      <c r="AC21" s="2"/>
      <c r="AD21" s="2"/>
      <c r="AE21" s="2"/>
    </row>
    <row r="22" spans="1:31" ht="15.75" customHeight="1" x14ac:dyDescent="0.25">
      <c r="A22" s="2"/>
      <c r="B22" s="2"/>
      <c r="C22" s="2"/>
      <c r="D22" s="2"/>
      <c r="E22" s="2"/>
      <c r="F22" s="2"/>
      <c r="G22" s="2"/>
      <c r="H22" s="17"/>
      <c r="I22" s="17"/>
      <c r="J22" s="17"/>
      <c r="K22" s="2"/>
      <c r="L22" s="2"/>
      <c r="M22" s="2"/>
      <c r="N22" s="2"/>
      <c r="O22" s="2"/>
      <c r="P22" s="2"/>
      <c r="Q22" s="2"/>
      <c r="R22" s="2"/>
      <c r="S22" s="2"/>
      <c r="T22" s="2"/>
      <c r="U22" s="2"/>
      <c r="V22" s="2"/>
      <c r="W22" s="2"/>
      <c r="X22" s="2"/>
      <c r="Y22" s="2"/>
      <c r="Z22" s="2"/>
      <c r="AA22" s="2"/>
      <c r="AB22" s="2"/>
      <c r="AC22" s="2"/>
      <c r="AD22" s="2"/>
      <c r="AE22" s="2"/>
    </row>
    <row r="23" spans="1:31" ht="15.75" customHeight="1" x14ac:dyDescent="0.25">
      <c r="A23" s="2"/>
      <c r="B23" s="2"/>
      <c r="C23" s="2"/>
      <c r="D23" s="2"/>
      <c r="E23" s="2"/>
      <c r="F23" s="2"/>
      <c r="G23" s="2"/>
      <c r="H23" s="17"/>
      <c r="I23" s="17"/>
      <c r="J23" s="17"/>
      <c r="K23" s="2"/>
      <c r="L23" s="2"/>
      <c r="M23" s="2"/>
      <c r="N23" s="2"/>
      <c r="O23" s="2"/>
      <c r="P23" s="2"/>
      <c r="Q23" s="2"/>
      <c r="R23" s="2"/>
      <c r="S23" s="2"/>
      <c r="T23" s="2"/>
      <c r="U23" s="2"/>
      <c r="V23" s="2"/>
      <c r="W23" s="2"/>
      <c r="X23" s="2"/>
      <c r="Y23" s="2"/>
      <c r="Z23" s="2"/>
      <c r="AA23" s="2"/>
      <c r="AB23" s="2"/>
      <c r="AC23" s="2"/>
      <c r="AD23" s="2"/>
      <c r="AE23" s="2"/>
    </row>
    <row r="24" spans="1:31" ht="15.75" customHeight="1" x14ac:dyDescent="0.25">
      <c r="A24" s="2"/>
      <c r="B24" s="2"/>
      <c r="C24" s="2"/>
      <c r="D24" s="2"/>
      <c r="E24" s="2"/>
      <c r="F24" s="2"/>
      <c r="G24" s="2"/>
      <c r="H24" s="17"/>
      <c r="I24" s="17"/>
      <c r="J24" s="17"/>
      <c r="K24" s="2"/>
      <c r="L24" s="2"/>
      <c r="M24" s="2"/>
      <c r="N24" s="2"/>
      <c r="O24" s="2"/>
      <c r="P24" s="2"/>
      <c r="Q24" s="2"/>
      <c r="R24" s="2"/>
      <c r="S24" s="2"/>
      <c r="T24" s="2"/>
      <c r="U24" s="2"/>
      <c r="V24" s="2"/>
      <c r="W24" s="2"/>
      <c r="X24" s="2"/>
      <c r="Y24" s="2"/>
      <c r="Z24" s="2"/>
      <c r="AA24" s="2"/>
      <c r="AB24" s="2"/>
      <c r="AC24" s="2"/>
      <c r="AD24" s="2"/>
      <c r="AE24" s="2"/>
    </row>
    <row r="25" spans="1:31" ht="15.75" customHeight="1" x14ac:dyDescent="0.25">
      <c r="A25" s="2"/>
      <c r="B25" s="2"/>
      <c r="C25" s="2"/>
      <c r="D25" s="2"/>
      <c r="E25" s="2"/>
      <c r="F25" s="2"/>
      <c r="G25" s="2"/>
      <c r="H25" s="17"/>
      <c r="I25" s="17"/>
      <c r="J25" s="17"/>
      <c r="K25" s="2"/>
      <c r="L25" s="2"/>
      <c r="M25" s="2"/>
      <c r="N25" s="2"/>
      <c r="O25" s="2"/>
      <c r="P25" s="2"/>
      <c r="Q25" s="2"/>
      <c r="R25" s="2"/>
      <c r="S25" s="2"/>
      <c r="T25" s="2"/>
      <c r="U25" s="2"/>
      <c r="V25" s="2"/>
      <c r="W25" s="2"/>
      <c r="X25" s="2"/>
      <c r="Y25" s="2"/>
      <c r="Z25" s="2"/>
      <c r="AA25" s="2"/>
      <c r="AB25" s="2"/>
      <c r="AC25" s="2"/>
      <c r="AD25" s="2"/>
      <c r="AE25" s="2"/>
    </row>
    <row r="26" spans="1:31" ht="15.75" customHeight="1" x14ac:dyDescent="0.25">
      <c r="A26" s="2"/>
      <c r="B26" s="2"/>
      <c r="C26" s="2"/>
      <c r="D26" s="2"/>
      <c r="E26" s="2"/>
      <c r="F26" s="2"/>
      <c r="G26" s="2"/>
      <c r="H26" s="17"/>
      <c r="I26" s="17"/>
      <c r="J26" s="17"/>
      <c r="K26" s="2"/>
      <c r="L26" s="2"/>
      <c r="M26" s="2"/>
      <c r="N26" s="2"/>
      <c r="O26" s="2"/>
      <c r="P26" s="2"/>
      <c r="Q26" s="2"/>
      <c r="R26" s="2"/>
      <c r="S26" s="2"/>
      <c r="T26" s="2"/>
      <c r="U26" s="2"/>
      <c r="V26" s="2"/>
      <c r="W26" s="2"/>
      <c r="X26" s="2"/>
      <c r="Y26" s="2"/>
      <c r="Z26" s="2"/>
      <c r="AA26" s="2"/>
      <c r="AB26" s="2"/>
      <c r="AC26" s="2"/>
      <c r="AD26" s="2"/>
      <c r="AE26" s="2"/>
    </row>
    <row r="27" spans="1:31" ht="15.75" customHeight="1" x14ac:dyDescent="0.25">
      <c r="A27" s="2"/>
      <c r="B27" s="2"/>
      <c r="C27" s="2"/>
      <c r="D27" s="2"/>
      <c r="E27" s="2"/>
      <c r="F27" s="2"/>
      <c r="G27" s="2"/>
      <c r="H27" s="17"/>
      <c r="I27" s="17"/>
      <c r="J27" s="17"/>
      <c r="K27" s="2"/>
      <c r="L27" s="2"/>
      <c r="M27" s="2"/>
      <c r="N27" s="2"/>
      <c r="O27" s="2"/>
      <c r="P27" s="2"/>
      <c r="Q27" s="2"/>
      <c r="R27" s="2"/>
      <c r="S27" s="2"/>
      <c r="T27" s="2"/>
      <c r="U27" s="2"/>
      <c r="V27" s="2"/>
      <c r="W27" s="2"/>
      <c r="X27" s="2"/>
      <c r="Y27" s="2"/>
      <c r="Z27" s="2"/>
      <c r="AA27" s="2"/>
      <c r="AB27" s="2"/>
      <c r="AC27" s="2"/>
      <c r="AD27" s="2"/>
      <c r="AE27" s="2"/>
    </row>
    <row r="28" spans="1:31" ht="15.75" customHeight="1" x14ac:dyDescent="0.25">
      <c r="A28" s="2"/>
      <c r="B28" s="2"/>
      <c r="C28" s="2"/>
      <c r="D28" s="2"/>
      <c r="E28" s="2"/>
      <c r="F28" s="2"/>
      <c r="G28" s="2"/>
      <c r="H28" s="17"/>
      <c r="I28" s="17"/>
      <c r="J28" s="17"/>
      <c r="K28" s="2"/>
      <c r="L28" s="2"/>
      <c r="M28" s="2"/>
      <c r="N28" s="2"/>
      <c r="O28" s="2"/>
      <c r="P28" s="2"/>
      <c r="Q28" s="2"/>
      <c r="R28" s="2"/>
      <c r="S28" s="2"/>
      <c r="T28" s="2"/>
      <c r="U28" s="2"/>
      <c r="V28" s="2"/>
      <c r="W28" s="2"/>
      <c r="X28" s="2"/>
      <c r="Y28" s="2"/>
      <c r="Z28" s="2"/>
      <c r="AA28" s="2"/>
      <c r="AB28" s="2"/>
      <c r="AC28" s="2"/>
      <c r="AD28" s="2"/>
      <c r="AE28" s="2"/>
    </row>
    <row r="29" spans="1:31" ht="15.75" customHeight="1" x14ac:dyDescent="0.25">
      <c r="A29" s="2"/>
      <c r="B29" s="2"/>
      <c r="C29" s="2"/>
      <c r="D29" s="2"/>
      <c r="E29" s="2"/>
      <c r="F29" s="2"/>
      <c r="G29" s="2"/>
      <c r="H29" s="17"/>
      <c r="I29" s="17"/>
      <c r="J29" s="17"/>
      <c r="K29" s="2"/>
      <c r="L29" s="2"/>
      <c r="M29" s="2"/>
      <c r="N29" s="2"/>
      <c r="O29" s="2"/>
      <c r="P29" s="2"/>
      <c r="Q29" s="2"/>
      <c r="R29" s="2"/>
      <c r="S29" s="2"/>
      <c r="T29" s="2"/>
      <c r="U29" s="2"/>
      <c r="V29" s="2"/>
      <c r="W29" s="2"/>
      <c r="X29" s="2"/>
      <c r="Y29" s="2"/>
      <c r="Z29" s="2"/>
      <c r="AA29" s="2"/>
      <c r="AB29" s="2"/>
      <c r="AC29" s="2"/>
      <c r="AD29" s="2"/>
      <c r="AE29" s="2"/>
    </row>
    <row r="30" spans="1:31" ht="15.75" customHeight="1" x14ac:dyDescent="0.25">
      <c r="A30" s="2"/>
      <c r="B30" s="2"/>
      <c r="C30" s="2"/>
      <c r="D30" s="2"/>
      <c r="E30" s="2"/>
      <c r="F30" s="2"/>
      <c r="G30" s="2"/>
      <c r="H30" s="17"/>
      <c r="I30" s="17"/>
      <c r="J30" s="17"/>
      <c r="K30" s="2"/>
      <c r="L30" s="2"/>
      <c r="M30" s="2"/>
      <c r="N30" s="2"/>
      <c r="O30" s="2"/>
      <c r="P30" s="2"/>
      <c r="Q30" s="2"/>
      <c r="R30" s="2"/>
      <c r="S30" s="2"/>
      <c r="T30" s="2"/>
      <c r="U30" s="2"/>
      <c r="V30" s="2"/>
      <c r="W30" s="2"/>
      <c r="X30" s="2"/>
      <c r="Y30" s="2"/>
      <c r="Z30" s="2"/>
      <c r="AA30" s="2"/>
      <c r="AB30" s="2"/>
      <c r="AC30" s="2"/>
      <c r="AD30" s="2"/>
      <c r="AE30" s="2"/>
    </row>
    <row r="31" spans="1:31" ht="15.75" customHeight="1" x14ac:dyDescent="0.25">
      <c r="A31" s="2"/>
      <c r="B31" s="2"/>
      <c r="C31" s="2"/>
      <c r="D31" s="2"/>
      <c r="E31" s="2"/>
      <c r="F31" s="2"/>
      <c r="G31" s="2"/>
      <c r="H31" s="17"/>
      <c r="I31" s="17"/>
      <c r="J31" s="17"/>
      <c r="K31" s="2"/>
      <c r="L31" s="2"/>
      <c r="M31" s="2"/>
      <c r="N31" s="2"/>
      <c r="O31" s="2"/>
      <c r="P31" s="2"/>
      <c r="Q31" s="2"/>
      <c r="R31" s="2"/>
      <c r="S31" s="2"/>
      <c r="T31" s="2"/>
      <c r="U31" s="2"/>
      <c r="V31" s="2"/>
      <c r="W31" s="2"/>
      <c r="X31" s="2"/>
      <c r="Y31" s="2"/>
      <c r="Z31" s="2"/>
      <c r="AA31" s="2"/>
      <c r="AB31" s="2"/>
      <c r="AC31" s="2"/>
      <c r="AD31" s="2"/>
      <c r="AE31" s="2"/>
    </row>
    <row r="32" spans="1:31"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ht="15.75" customHeight="1" x14ac:dyDescent="0.25">
      <c r="A33" s="2"/>
      <c r="B33" s="2"/>
      <c r="C33" s="2"/>
      <c r="D33" s="2"/>
      <c r="E33" s="2"/>
      <c r="F33" s="2"/>
      <c r="G33" s="2"/>
      <c r="H33" s="17"/>
      <c r="I33" s="17"/>
      <c r="J33" s="17"/>
      <c r="K33" s="2"/>
      <c r="L33" s="2"/>
      <c r="M33" s="2"/>
      <c r="N33" s="2"/>
      <c r="O33" s="2"/>
      <c r="P33" s="2"/>
      <c r="Q33" s="2"/>
      <c r="R33" s="2"/>
      <c r="S33" s="2"/>
      <c r="T33" s="2"/>
      <c r="U33" s="2"/>
      <c r="V33" s="2"/>
      <c r="W33" s="2"/>
      <c r="X33" s="2"/>
      <c r="Y33" s="2"/>
      <c r="Z33" s="2"/>
      <c r="AA33" s="2"/>
      <c r="AB33" s="2"/>
      <c r="AC33" s="2"/>
      <c r="AD33" s="2"/>
      <c r="AE33" s="2"/>
    </row>
    <row r="34" spans="1:31" ht="15.75" customHeight="1" x14ac:dyDescent="0.25">
      <c r="A34" s="2"/>
      <c r="B34" s="2"/>
      <c r="C34" s="2"/>
      <c r="D34" s="2"/>
      <c r="E34" s="2"/>
      <c r="F34" s="2"/>
      <c r="G34" s="2"/>
      <c r="H34" s="17"/>
      <c r="I34" s="17"/>
      <c r="J34" s="17"/>
      <c r="K34" s="2"/>
      <c r="L34" s="2"/>
      <c r="M34" s="2"/>
      <c r="N34" s="2"/>
      <c r="O34" s="2"/>
      <c r="P34" s="2"/>
      <c r="Q34" s="2"/>
      <c r="R34" s="2"/>
      <c r="S34" s="2"/>
      <c r="T34" s="2"/>
      <c r="U34" s="2"/>
      <c r="V34" s="2"/>
      <c r="W34" s="2"/>
      <c r="X34" s="2"/>
      <c r="Y34" s="2"/>
      <c r="Z34" s="2"/>
      <c r="AA34" s="2"/>
      <c r="AB34" s="2"/>
      <c r="AC34" s="2"/>
      <c r="AD34" s="2"/>
      <c r="AE34" s="2"/>
    </row>
    <row r="35" spans="1:31" ht="15.75" customHeight="1" x14ac:dyDescent="0.25">
      <c r="A35" s="2"/>
      <c r="B35" s="2"/>
      <c r="C35" s="175"/>
      <c r="D35" s="2"/>
      <c r="E35" s="2"/>
      <c r="F35" s="2"/>
      <c r="G35" s="2"/>
      <c r="H35" s="17"/>
      <c r="I35" s="17"/>
      <c r="J35" s="17"/>
      <c r="K35" s="2"/>
      <c r="L35" s="2"/>
      <c r="M35" s="2"/>
      <c r="N35" s="2"/>
      <c r="O35" s="2"/>
      <c r="P35" s="2"/>
      <c r="Q35" s="2"/>
      <c r="R35" s="2"/>
      <c r="S35" s="2"/>
      <c r="T35" s="2"/>
      <c r="U35" s="2"/>
      <c r="V35" s="2"/>
      <c r="W35" s="2"/>
      <c r="X35" s="2"/>
      <c r="Y35" s="2"/>
      <c r="Z35" s="2"/>
      <c r="AA35" s="2"/>
      <c r="AB35" s="2"/>
      <c r="AC35" s="2"/>
      <c r="AD35" s="2"/>
      <c r="AE35" s="2"/>
    </row>
    <row r="36" spans="1:31" ht="15.75" customHeight="1" x14ac:dyDescent="0.25">
      <c r="A36" s="2"/>
      <c r="B36" s="2"/>
      <c r="C36" s="2"/>
      <c r="D36" s="2"/>
      <c r="E36" s="2"/>
      <c r="F36" s="2"/>
      <c r="G36" s="2"/>
      <c r="H36" s="17"/>
      <c r="I36" s="17"/>
      <c r="J36" s="17"/>
      <c r="K36" s="2"/>
      <c r="L36" s="2"/>
      <c r="M36" s="2"/>
      <c r="N36" s="2"/>
      <c r="O36" s="2"/>
      <c r="P36" s="2"/>
      <c r="Q36" s="2"/>
      <c r="R36" s="2"/>
      <c r="S36" s="2"/>
      <c r="T36" s="2"/>
      <c r="U36" s="2"/>
      <c r="V36" s="2"/>
      <c r="W36" s="2"/>
      <c r="X36" s="2"/>
      <c r="Y36" s="2"/>
      <c r="Z36" s="2"/>
      <c r="AA36" s="2"/>
      <c r="AB36" s="2"/>
      <c r="AC36" s="2"/>
      <c r="AD36" s="2"/>
      <c r="AE36" s="2"/>
    </row>
    <row r="37" spans="1:31" ht="15.75" customHeight="1" x14ac:dyDescent="0.25">
      <c r="A37" s="2"/>
      <c r="B37" s="2"/>
      <c r="C37" s="2"/>
      <c r="D37" s="2"/>
      <c r="E37" s="2"/>
      <c r="F37" s="2"/>
      <c r="G37" s="2"/>
      <c r="H37" s="17"/>
      <c r="I37" s="17"/>
      <c r="J37" s="17"/>
      <c r="K37" s="2"/>
      <c r="L37" s="2"/>
      <c r="M37" s="2"/>
      <c r="N37" s="2"/>
      <c r="O37" s="2"/>
      <c r="P37" s="2"/>
      <c r="Q37" s="2"/>
      <c r="R37" s="2"/>
      <c r="S37" s="2"/>
      <c r="T37" s="2"/>
      <c r="U37" s="2"/>
      <c r="V37" s="2"/>
      <c r="W37" s="2"/>
      <c r="X37" s="2"/>
      <c r="Y37" s="2"/>
      <c r="Z37" s="2"/>
      <c r="AA37" s="2"/>
      <c r="AB37" s="2"/>
      <c r="AC37" s="2"/>
      <c r="AD37" s="2"/>
      <c r="AE37" s="2"/>
    </row>
    <row r="38" spans="1:31" ht="15.75" customHeight="1" x14ac:dyDescent="0.25">
      <c r="A38" s="2"/>
      <c r="B38" s="2"/>
      <c r="C38" s="2"/>
      <c r="D38" s="2"/>
      <c r="E38" s="2"/>
      <c r="F38" s="2"/>
      <c r="G38" s="2"/>
      <c r="H38" s="17"/>
      <c r="I38" s="17"/>
      <c r="J38" s="17"/>
      <c r="K38" s="2"/>
      <c r="L38" s="2"/>
      <c r="M38" s="2"/>
      <c r="N38" s="2"/>
      <c r="O38" s="2"/>
      <c r="P38" s="2"/>
      <c r="Q38" s="2"/>
      <c r="R38" s="2"/>
      <c r="S38" s="2"/>
      <c r="T38" s="2"/>
      <c r="U38" s="2"/>
      <c r="V38" s="2"/>
      <c r="W38" s="2"/>
      <c r="X38" s="2"/>
      <c r="Y38" s="2"/>
      <c r="Z38" s="2"/>
      <c r="AA38" s="2"/>
      <c r="AB38" s="2"/>
      <c r="AC38" s="2"/>
      <c r="AD38" s="2"/>
      <c r="AE38" s="2"/>
    </row>
    <row r="39" spans="1:31" ht="15.75" customHeight="1" x14ac:dyDescent="0.25">
      <c r="A39" s="2"/>
      <c r="B39" s="2"/>
      <c r="C39" s="2"/>
      <c r="D39" s="2"/>
      <c r="E39" s="2"/>
      <c r="F39" s="2"/>
      <c r="G39" s="2"/>
      <c r="H39" s="17"/>
      <c r="I39" s="17"/>
      <c r="J39" s="17"/>
      <c r="K39" s="2"/>
      <c r="L39" s="2"/>
      <c r="M39" s="2"/>
      <c r="N39" s="2"/>
      <c r="O39" s="2"/>
      <c r="P39" s="2"/>
      <c r="Q39" s="2"/>
      <c r="R39" s="2"/>
      <c r="S39" s="2"/>
      <c r="T39" s="2"/>
      <c r="U39" s="2"/>
      <c r="V39" s="2"/>
      <c r="W39" s="2"/>
      <c r="X39" s="2"/>
      <c r="Y39" s="2"/>
      <c r="Z39" s="2"/>
      <c r="AA39" s="2"/>
      <c r="AB39" s="2"/>
      <c r="AC39" s="2"/>
      <c r="AD39" s="2"/>
      <c r="AE39" s="2"/>
    </row>
    <row r="40" spans="1:31" ht="15.75" customHeight="1" x14ac:dyDescent="0.25">
      <c r="A40" s="2"/>
      <c r="B40" s="2"/>
      <c r="C40" s="2"/>
      <c r="D40" s="2"/>
      <c r="E40" s="2"/>
      <c r="F40" s="2"/>
      <c r="G40" s="2"/>
      <c r="H40" s="17"/>
      <c r="I40" s="17"/>
      <c r="J40" s="17"/>
      <c r="K40" s="2"/>
      <c r="L40" s="2"/>
      <c r="M40" s="2"/>
      <c r="N40" s="2"/>
      <c r="O40" s="2"/>
      <c r="P40" s="2"/>
      <c r="Q40" s="2"/>
      <c r="R40" s="2"/>
      <c r="S40" s="2"/>
      <c r="T40" s="2"/>
      <c r="U40" s="2"/>
      <c r="V40" s="2"/>
      <c r="W40" s="2"/>
      <c r="X40" s="2"/>
      <c r="Y40" s="2"/>
      <c r="Z40" s="2"/>
      <c r="AA40" s="2"/>
      <c r="AB40" s="2"/>
      <c r="AC40" s="2"/>
      <c r="AD40" s="2"/>
      <c r="AE40" s="2"/>
    </row>
    <row r="41" spans="1:31" ht="15.75" customHeight="1" x14ac:dyDescent="0.25">
      <c r="A41" s="2"/>
      <c r="B41" s="2"/>
      <c r="C41" s="2"/>
      <c r="D41" s="2"/>
      <c r="E41" s="2"/>
      <c r="F41" s="2"/>
      <c r="G41" s="2"/>
      <c r="H41" s="17"/>
      <c r="I41" s="17"/>
      <c r="J41" s="17"/>
      <c r="K41" s="2"/>
      <c r="L41" s="2"/>
      <c r="M41" s="2"/>
      <c r="N41" s="2"/>
      <c r="O41" s="2"/>
      <c r="P41" s="2"/>
      <c r="Q41" s="2"/>
      <c r="R41" s="2"/>
      <c r="S41" s="2"/>
      <c r="T41" s="2"/>
      <c r="U41" s="2"/>
      <c r="V41" s="2"/>
      <c r="W41" s="2"/>
      <c r="X41" s="2"/>
      <c r="Y41" s="2"/>
      <c r="Z41" s="2"/>
      <c r="AA41" s="2"/>
      <c r="AB41" s="2"/>
      <c r="AC41" s="2"/>
      <c r="AD41" s="2"/>
      <c r="AE41" s="2"/>
    </row>
    <row r="42" spans="1:31" ht="15.75" customHeight="1" x14ac:dyDescent="0.25">
      <c r="A42" s="2"/>
      <c r="B42" s="2"/>
      <c r="C42" s="2"/>
      <c r="D42" s="2"/>
      <c r="E42" s="2"/>
      <c r="F42" s="2"/>
      <c r="G42" s="2"/>
      <c r="H42" s="17"/>
      <c r="I42" s="17"/>
      <c r="J42" s="17"/>
      <c r="K42" s="2"/>
      <c r="L42" s="2"/>
      <c r="M42" s="2"/>
      <c r="N42" s="2"/>
      <c r="O42" s="2"/>
      <c r="P42" s="2"/>
      <c r="Q42" s="2"/>
      <c r="R42" s="2"/>
      <c r="S42" s="2"/>
      <c r="T42" s="2"/>
      <c r="U42" s="2"/>
      <c r="V42" s="2"/>
      <c r="W42" s="2"/>
      <c r="X42" s="2"/>
      <c r="Y42" s="2"/>
      <c r="Z42" s="2"/>
      <c r="AA42" s="2"/>
      <c r="AB42" s="2"/>
      <c r="AC42" s="2"/>
      <c r="AD42" s="2"/>
      <c r="AE42" s="2"/>
    </row>
    <row r="43" spans="1:31" ht="15.75" customHeight="1" x14ac:dyDescent="0.25">
      <c r="A43" s="2"/>
      <c r="B43" s="2"/>
      <c r="C43" s="2"/>
      <c r="D43" s="2"/>
      <c r="E43" s="2"/>
      <c r="F43" s="2"/>
      <c r="G43" s="2"/>
      <c r="H43" s="17"/>
      <c r="I43" s="17"/>
      <c r="J43" s="17"/>
      <c r="K43" s="2"/>
      <c r="L43" s="2"/>
      <c r="M43" s="2"/>
      <c r="N43" s="2"/>
      <c r="O43" s="2"/>
      <c r="P43" s="2"/>
      <c r="Q43" s="2"/>
      <c r="R43" s="2"/>
      <c r="S43" s="2"/>
      <c r="T43" s="2"/>
      <c r="U43" s="2"/>
      <c r="V43" s="2"/>
      <c r="W43" s="2"/>
      <c r="X43" s="2"/>
      <c r="Y43" s="2"/>
      <c r="Z43" s="2"/>
      <c r="AA43" s="2"/>
      <c r="AB43" s="2"/>
      <c r="AC43" s="2"/>
      <c r="AD43" s="2"/>
      <c r="AE43" s="2"/>
    </row>
    <row r="44" spans="1:31" ht="15.75" customHeight="1" x14ac:dyDescent="0.25">
      <c r="A44" s="2"/>
      <c r="B44" s="2"/>
      <c r="C44" s="2"/>
      <c r="D44" s="2"/>
      <c r="E44" s="2"/>
      <c r="F44" s="2"/>
      <c r="G44" s="2"/>
      <c r="H44" s="17"/>
      <c r="I44" s="17"/>
      <c r="J44" s="17"/>
      <c r="K44" s="2"/>
      <c r="L44" s="2"/>
      <c r="M44" s="2"/>
      <c r="N44" s="2"/>
      <c r="O44" s="2"/>
      <c r="P44" s="2"/>
      <c r="Q44" s="2"/>
      <c r="R44" s="2"/>
      <c r="S44" s="2"/>
      <c r="T44" s="2"/>
      <c r="U44" s="2"/>
      <c r="V44" s="2"/>
      <c r="W44" s="2"/>
      <c r="X44" s="2"/>
      <c r="Y44" s="2"/>
      <c r="Z44" s="2"/>
      <c r="AA44" s="2"/>
      <c r="AB44" s="2"/>
      <c r="AC44" s="2"/>
      <c r="AD44" s="2"/>
      <c r="AE44" s="2"/>
    </row>
    <row r="45" spans="1:31" ht="15.75" customHeight="1" x14ac:dyDescent="0.25">
      <c r="A45" s="2"/>
      <c r="B45" s="2"/>
      <c r="C45" s="2"/>
      <c r="D45" s="2"/>
      <c r="E45" s="2"/>
      <c r="F45" s="2"/>
      <c r="G45" s="2"/>
      <c r="H45" s="17"/>
      <c r="I45" s="17"/>
      <c r="J45" s="17"/>
      <c r="K45" s="2"/>
      <c r="L45" s="2"/>
      <c r="M45" s="2"/>
      <c r="N45" s="2"/>
      <c r="O45" s="2"/>
      <c r="P45" s="2"/>
      <c r="Q45" s="2"/>
      <c r="R45" s="2"/>
      <c r="S45" s="2"/>
      <c r="T45" s="2"/>
      <c r="U45" s="2"/>
      <c r="V45" s="2"/>
      <c r="W45" s="2"/>
      <c r="X45" s="2"/>
      <c r="Y45" s="2"/>
      <c r="Z45" s="2"/>
      <c r="AA45" s="2"/>
      <c r="AB45" s="2"/>
      <c r="AC45" s="2"/>
      <c r="AD45" s="2"/>
      <c r="AE45" s="2"/>
    </row>
    <row r="46" spans="1:31" ht="15.75" customHeight="1" x14ac:dyDescent="0.25">
      <c r="A46" s="2"/>
      <c r="B46" s="2"/>
      <c r="C46" s="2"/>
      <c r="D46" s="2"/>
      <c r="E46" s="2"/>
      <c r="F46" s="2"/>
      <c r="G46" s="2"/>
      <c r="H46" s="17"/>
      <c r="I46" s="17"/>
      <c r="J46" s="17"/>
      <c r="K46" s="2"/>
      <c r="L46" s="2"/>
      <c r="M46" s="2"/>
      <c r="N46" s="2"/>
      <c r="O46" s="2"/>
      <c r="P46" s="2"/>
      <c r="Q46" s="2"/>
      <c r="R46" s="2"/>
      <c r="S46" s="2"/>
      <c r="T46" s="2"/>
      <c r="U46" s="2"/>
      <c r="V46" s="2"/>
      <c r="W46" s="2"/>
      <c r="X46" s="2"/>
      <c r="Y46" s="2"/>
      <c r="Z46" s="2"/>
      <c r="AA46" s="2"/>
      <c r="AB46" s="2"/>
      <c r="AC46" s="2"/>
      <c r="AD46" s="2"/>
      <c r="AE46" s="2"/>
    </row>
    <row r="47" spans="1:31" ht="15.75" customHeight="1" x14ac:dyDescent="0.25">
      <c r="A47" s="2"/>
      <c r="B47" s="2"/>
      <c r="C47" s="2"/>
      <c r="D47" s="2"/>
      <c r="E47" s="2"/>
      <c r="F47" s="2"/>
      <c r="G47" s="2"/>
      <c r="H47" s="17"/>
      <c r="I47" s="17"/>
      <c r="J47" s="17"/>
      <c r="K47" s="2"/>
      <c r="L47" s="2"/>
      <c r="M47" s="2"/>
      <c r="N47" s="2"/>
      <c r="O47" s="2"/>
      <c r="P47" s="2"/>
      <c r="Q47" s="2"/>
      <c r="R47" s="2"/>
      <c r="S47" s="2"/>
      <c r="T47" s="2"/>
      <c r="U47" s="2"/>
      <c r="V47" s="2"/>
      <c r="W47" s="2"/>
      <c r="X47" s="2"/>
      <c r="Y47" s="2"/>
      <c r="Z47" s="2"/>
      <c r="AA47" s="2"/>
      <c r="AB47" s="2"/>
      <c r="AC47" s="2"/>
      <c r="AD47" s="2"/>
      <c r="AE47" s="2"/>
    </row>
    <row r="48" spans="1:31" ht="15.75" customHeight="1" x14ac:dyDescent="0.25">
      <c r="A48" s="2"/>
      <c r="B48" s="2"/>
      <c r="C48" s="2"/>
      <c r="D48" s="2"/>
      <c r="E48" s="2"/>
      <c r="F48" s="2"/>
      <c r="G48" s="2"/>
      <c r="H48" s="17"/>
      <c r="I48" s="17"/>
      <c r="J48" s="17"/>
      <c r="K48" s="2"/>
      <c r="L48" s="2"/>
      <c r="M48" s="2"/>
      <c r="N48" s="2"/>
      <c r="O48" s="2"/>
      <c r="P48" s="2"/>
      <c r="Q48" s="2"/>
      <c r="R48" s="2"/>
      <c r="S48" s="2"/>
      <c r="T48" s="2"/>
      <c r="U48" s="2"/>
      <c r="V48" s="2"/>
      <c r="W48" s="2"/>
      <c r="X48" s="2"/>
      <c r="Y48" s="2"/>
      <c r="Z48" s="2"/>
      <c r="AA48" s="2"/>
      <c r="AB48" s="2"/>
      <c r="AC48" s="2"/>
      <c r="AD48" s="2"/>
      <c r="AE48" s="2"/>
    </row>
    <row r="49" spans="1:31" ht="15.75" customHeight="1" x14ac:dyDescent="0.25">
      <c r="A49" s="2"/>
      <c r="B49" s="2"/>
      <c r="C49" s="2"/>
      <c r="D49" s="2"/>
      <c r="E49" s="2"/>
      <c r="F49" s="2"/>
      <c r="G49" s="333">
        <v>46078</v>
      </c>
      <c r="H49" s="17"/>
      <c r="I49" s="17"/>
      <c r="J49" s="17"/>
      <c r="K49" s="2"/>
      <c r="L49" s="2"/>
      <c r="M49" s="2"/>
      <c r="N49" s="2"/>
      <c r="O49" s="2"/>
      <c r="P49" s="2"/>
      <c r="Q49" s="2"/>
      <c r="R49" s="2"/>
      <c r="S49" s="2"/>
      <c r="T49" s="2"/>
      <c r="U49" s="2"/>
      <c r="V49" s="2"/>
      <c r="W49" s="2"/>
      <c r="X49" s="2"/>
      <c r="Y49" s="2"/>
      <c r="Z49" s="2"/>
      <c r="AA49" s="2"/>
      <c r="AB49" s="2"/>
      <c r="AC49" s="2"/>
      <c r="AD49" s="2"/>
      <c r="AE49" s="2"/>
    </row>
    <row r="50" spans="1:31" ht="15.75" customHeight="1" x14ac:dyDescent="0.25">
      <c r="A50" s="2"/>
      <c r="B50" s="2"/>
      <c r="C50" s="2"/>
      <c r="D50" s="2"/>
      <c r="E50" s="2"/>
      <c r="F50" s="2"/>
      <c r="G50" s="2"/>
      <c r="H50" s="17"/>
      <c r="I50" s="17"/>
      <c r="J50" s="17"/>
      <c r="K50" s="2"/>
      <c r="L50" s="2"/>
      <c r="M50" s="2"/>
      <c r="N50" s="2"/>
      <c r="O50" s="2"/>
      <c r="P50" s="2"/>
      <c r="Q50" s="2"/>
      <c r="R50" s="2"/>
      <c r="S50" s="2"/>
      <c r="T50" s="2"/>
      <c r="U50" s="2"/>
      <c r="V50" s="2"/>
      <c r="W50" s="2"/>
      <c r="X50" s="2"/>
      <c r="Y50" s="2"/>
      <c r="Z50" s="2"/>
      <c r="AA50" s="2"/>
      <c r="AB50" s="2"/>
      <c r="AC50" s="2"/>
      <c r="AD50" s="2"/>
      <c r="AE50" s="2"/>
    </row>
    <row r="51" spans="1:31" ht="15.75" customHeight="1" x14ac:dyDescent="0.25">
      <c r="A51" s="2"/>
      <c r="B51" s="2"/>
      <c r="C51" s="2"/>
      <c r="D51" s="2"/>
      <c r="E51" s="2"/>
      <c r="F51" s="2"/>
      <c r="G51" s="2"/>
      <c r="H51" s="17"/>
      <c r="I51" s="17"/>
      <c r="J51" s="17"/>
      <c r="K51" s="2"/>
      <c r="L51" s="2"/>
      <c r="M51" s="2"/>
      <c r="N51" s="2"/>
      <c r="O51" s="2"/>
      <c r="P51" s="2"/>
      <c r="Q51" s="2"/>
      <c r="R51" s="2"/>
      <c r="S51" s="2"/>
      <c r="T51" s="2"/>
      <c r="U51" s="2"/>
      <c r="V51" s="2"/>
      <c r="W51" s="2"/>
      <c r="X51" s="2"/>
      <c r="Y51" s="2"/>
      <c r="Z51" s="2"/>
      <c r="AA51" s="2"/>
      <c r="AB51" s="2"/>
      <c r="AC51" s="2"/>
      <c r="AD51" s="2"/>
      <c r="AE51" s="2"/>
    </row>
    <row r="52" spans="1:31" ht="15.75" customHeight="1" x14ac:dyDescent="0.25">
      <c r="A52" s="2"/>
      <c r="B52" s="2"/>
      <c r="C52" s="2"/>
      <c r="D52" s="2"/>
      <c r="E52" s="2"/>
      <c r="F52" s="2"/>
      <c r="G52" s="2"/>
      <c r="H52" s="17"/>
      <c r="I52" s="17"/>
      <c r="J52" s="17"/>
      <c r="K52" s="2"/>
      <c r="L52" s="2"/>
      <c r="M52" s="2"/>
      <c r="N52" s="2"/>
      <c r="O52" s="2"/>
      <c r="P52" s="2"/>
      <c r="Q52" s="2"/>
      <c r="R52" s="2"/>
      <c r="S52" s="2"/>
      <c r="T52" s="2"/>
      <c r="U52" s="2"/>
      <c r="V52" s="2"/>
      <c r="W52" s="2"/>
      <c r="X52" s="2"/>
      <c r="Y52" s="2"/>
      <c r="Z52" s="2"/>
      <c r="AA52" s="2"/>
      <c r="AB52" s="2"/>
      <c r="AC52" s="2"/>
      <c r="AD52" s="2"/>
      <c r="AE52" s="2"/>
    </row>
    <row r="53" spans="1:31" ht="15.75" customHeight="1" x14ac:dyDescent="0.25">
      <c r="A53" s="2"/>
      <c r="B53" s="2"/>
      <c r="C53" s="2"/>
      <c r="D53" s="2"/>
      <c r="E53" s="2"/>
      <c r="F53" s="2"/>
      <c r="G53" s="2"/>
      <c r="H53" s="17"/>
      <c r="I53" s="17"/>
      <c r="J53" s="17"/>
      <c r="K53" s="2"/>
      <c r="L53" s="2"/>
      <c r="M53" s="2"/>
      <c r="N53" s="2"/>
      <c r="O53" s="2"/>
      <c r="P53" s="2"/>
      <c r="Q53" s="2"/>
      <c r="R53" s="2"/>
      <c r="S53" s="2"/>
      <c r="T53" s="2"/>
      <c r="U53" s="2"/>
      <c r="V53" s="2"/>
      <c r="W53" s="2"/>
      <c r="X53" s="2"/>
      <c r="Y53" s="2"/>
      <c r="Z53" s="2"/>
      <c r="AA53" s="2"/>
      <c r="AB53" s="2"/>
      <c r="AC53" s="2"/>
      <c r="AD53" s="2"/>
      <c r="AE53" s="2"/>
    </row>
    <row r="54" spans="1:31" ht="15.75" customHeight="1" x14ac:dyDescent="0.25">
      <c r="A54" s="2"/>
      <c r="B54" s="2"/>
      <c r="C54" s="2"/>
      <c r="D54" s="2"/>
      <c r="E54" s="2"/>
      <c r="F54" s="2"/>
      <c r="G54" s="2"/>
      <c r="H54" s="17"/>
      <c r="I54" s="17"/>
      <c r="J54" s="17"/>
      <c r="K54" s="2"/>
      <c r="L54" s="2"/>
      <c r="M54" s="2"/>
      <c r="N54" s="2"/>
      <c r="O54" s="2"/>
      <c r="P54" s="2"/>
      <c r="Q54" s="2"/>
      <c r="R54" s="2"/>
      <c r="S54" s="2"/>
      <c r="T54" s="2"/>
      <c r="U54" s="2"/>
      <c r="V54" s="2"/>
      <c r="W54" s="2"/>
      <c r="X54" s="2"/>
      <c r="Y54" s="2"/>
      <c r="Z54" s="2"/>
      <c r="AA54" s="2"/>
      <c r="AB54" s="2"/>
      <c r="AC54" s="2"/>
      <c r="AD54" s="2"/>
      <c r="AE54" s="2"/>
    </row>
    <row r="55" spans="1:31" ht="15.75" customHeight="1" x14ac:dyDescent="0.25">
      <c r="A55" s="2"/>
      <c r="B55" s="2"/>
      <c r="C55" s="2"/>
      <c r="D55" s="2"/>
      <c r="E55" s="2"/>
      <c r="F55" s="2"/>
      <c r="G55" s="2"/>
      <c r="H55" s="17"/>
      <c r="I55" s="17"/>
      <c r="J55" s="17"/>
      <c r="K55" s="2"/>
      <c r="L55" s="2"/>
      <c r="M55" s="2"/>
      <c r="N55" s="2"/>
      <c r="O55" s="2"/>
      <c r="P55" s="2"/>
      <c r="Q55" s="2"/>
      <c r="R55" s="2"/>
      <c r="S55" s="2"/>
      <c r="T55" s="2"/>
      <c r="U55" s="2"/>
      <c r="V55" s="2"/>
      <c r="W55" s="2"/>
      <c r="X55" s="2"/>
      <c r="Y55" s="2"/>
      <c r="Z55" s="2"/>
      <c r="AA55" s="2"/>
      <c r="AB55" s="2"/>
      <c r="AC55" s="2"/>
      <c r="AD55" s="2"/>
      <c r="AE55" s="2"/>
    </row>
    <row r="56" spans="1:31" ht="15.75" customHeight="1" x14ac:dyDescent="0.25">
      <c r="A56" s="2"/>
      <c r="B56" s="2"/>
      <c r="C56" s="2"/>
      <c r="D56" s="2"/>
      <c r="E56" s="2"/>
      <c r="F56" s="2"/>
      <c r="G56" s="2"/>
      <c r="H56" s="17"/>
      <c r="I56" s="17"/>
      <c r="J56" s="17"/>
      <c r="K56" s="2"/>
      <c r="L56" s="2"/>
      <c r="M56" s="2"/>
      <c r="N56" s="2"/>
      <c r="O56" s="2"/>
      <c r="P56" s="2"/>
      <c r="Q56" s="2"/>
      <c r="R56" s="2"/>
      <c r="S56" s="2"/>
      <c r="T56" s="2"/>
      <c r="U56" s="2"/>
      <c r="V56" s="2"/>
      <c r="W56" s="2"/>
      <c r="X56" s="2"/>
      <c r="Y56" s="2"/>
      <c r="Z56" s="2"/>
      <c r="AA56" s="2"/>
      <c r="AB56" s="2"/>
      <c r="AC56" s="2"/>
      <c r="AD56" s="2"/>
      <c r="AE56" s="2"/>
    </row>
    <row r="57" spans="1:31" ht="15.75" customHeight="1" x14ac:dyDescent="0.25">
      <c r="A57" s="2"/>
      <c r="B57" s="2"/>
      <c r="C57" s="2"/>
      <c r="D57" s="2"/>
      <c r="E57" s="2"/>
      <c r="F57" s="2"/>
      <c r="G57" s="2"/>
      <c r="H57" s="17"/>
      <c r="I57" s="17"/>
      <c r="J57" s="17"/>
      <c r="K57" s="2"/>
      <c r="L57" s="2"/>
      <c r="M57" s="2"/>
      <c r="N57" s="2"/>
      <c r="O57" s="2"/>
      <c r="P57" s="2"/>
      <c r="Q57" s="2"/>
      <c r="R57" s="2"/>
      <c r="S57" s="2"/>
      <c r="T57" s="2"/>
      <c r="U57" s="2"/>
      <c r="V57" s="2"/>
      <c r="W57" s="2"/>
      <c r="X57" s="2"/>
      <c r="Y57" s="2"/>
      <c r="Z57" s="2"/>
      <c r="AA57" s="2"/>
      <c r="AB57" s="2"/>
      <c r="AC57" s="2"/>
      <c r="AD57" s="2"/>
      <c r="AE57" s="2"/>
    </row>
    <row r="58" spans="1:31" ht="15.75" customHeight="1" x14ac:dyDescent="0.25">
      <c r="A58" s="2"/>
      <c r="B58" s="2"/>
      <c r="C58" s="2"/>
      <c r="D58" s="2"/>
      <c r="E58" s="2"/>
      <c r="F58" s="2"/>
      <c r="G58" s="2"/>
      <c r="H58" s="17"/>
      <c r="I58" s="17"/>
      <c r="J58" s="17"/>
      <c r="K58" s="2"/>
      <c r="L58" s="2"/>
      <c r="M58" s="2"/>
      <c r="N58" s="2"/>
      <c r="O58" s="2"/>
      <c r="P58" s="2"/>
      <c r="Q58" s="2"/>
      <c r="R58" s="2"/>
      <c r="S58" s="2"/>
      <c r="T58" s="2"/>
      <c r="U58" s="2"/>
      <c r="V58" s="2"/>
      <c r="W58" s="2"/>
      <c r="X58" s="2"/>
      <c r="Y58" s="2"/>
      <c r="Z58" s="2"/>
      <c r="AA58" s="2"/>
      <c r="AB58" s="2"/>
      <c r="AC58" s="2"/>
      <c r="AD58" s="2"/>
      <c r="AE58" s="2"/>
    </row>
    <row r="59" spans="1:31" ht="15.75" customHeight="1" x14ac:dyDescent="0.25">
      <c r="A59" s="2"/>
      <c r="B59" s="2"/>
      <c r="C59" s="2"/>
      <c r="D59" s="2"/>
      <c r="E59" s="2"/>
      <c r="F59" s="2"/>
      <c r="G59" s="2"/>
      <c r="H59" s="17"/>
      <c r="I59" s="17"/>
      <c r="J59" s="17"/>
      <c r="K59" s="2"/>
      <c r="L59" s="2"/>
      <c r="M59" s="2"/>
      <c r="N59" s="2"/>
      <c r="O59" s="2"/>
      <c r="P59" s="2"/>
      <c r="Q59" s="2"/>
      <c r="R59" s="2"/>
      <c r="S59" s="2"/>
      <c r="T59" s="2"/>
      <c r="U59" s="2"/>
      <c r="V59" s="2"/>
      <c r="W59" s="2"/>
      <c r="X59" s="2"/>
      <c r="Y59" s="2"/>
      <c r="Z59" s="2"/>
      <c r="AA59" s="2"/>
      <c r="AB59" s="2"/>
      <c r="AC59" s="2"/>
      <c r="AD59" s="2"/>
      <c r="AE59" s="2"/>
    </row>
    <row r="60" spans="1:31" ht="15.75" customHeight="1" x14ac:dyDescent="0.25">
      <c r="A60" s="2"/>
      <c r="B60" s="2"/>
      <c r="C60" s="2"/>
      <c r="D60" s="2"/>
      <c r="E60" s="2"/>
      <c r="F60" s="2"/>
      <c r="G60" s="2"/>
      <c r="H60" s="17"/>
      <c r="I60" s="17"/>
      <c r="J60" s="17"/>
      <c r="K60" s="2"/>
      <c r="L60" s="2"/>
      <c r="M60" s="2"/>
      <c r="N60" s="2"/>
      <c r="O60" s="2"/>
      <c r="P60" s="2"/>
      <c r="Q60" s="2"/>
      <c r="R60" s="2"/>
      <c r="S60" s="2"/>
      <c r="T60" s="2"/>
      <c r="U60" s="2"/>
      <c r="V60" s="2"/>
      <c r="W60" s="2"/>
      <c r="X60" s="2"/>
      <c r="Y60" s="2"/>
      <c r="Z60" s="2"/>
      <c r="AA60" s="2"/>
      <c r="AB60" s="2"/>
      <c r="AC60" s="2"/>
      <c r="AD60" s="2"/>
      <c r="AE60" s="2"/>
    </row>
    <row r="61" spans="1:31" ht="15.75" customHeight="1" x14ac:dyDescent="0.25">
      <c r="A61" s="2"/>
      <c r="B61" s="2"/>
      <c r="C61" s="2"/>
      <c r="D61" s="2"/>
      <c r="E61" s="2"/>
      <c r="F61" s="2"/>
      <c r="G61" s="2"/>
      <c r="H61" s="17"/>
      <c r="I61" s="17"/>
      <c r="J61" s="17"/>
      <c r="K61" s="2"/>
      <c r="L61" s="2"/>
      <c r="M61" s="2"/>
      <c r="N61" s="2"/>
      <c r="O61" s="2"/>
      <c r="P61" s="2"/>
      <c r="Q61" s="2"/>
      <c r="R61" s="2"/>
      <c r="S61" s="2"/>
      <c r="T61" s="2"/>
      <c r="U61" s="2"/>
      <c r="V61" s="2"/>
      <c r="W61" s="2"/>
      <c r="X61" s="2"/>
      <c r="Y61" s="2"/>
      <c r="Z61" s="2"/>
      <c r="AA61" s="2"/>
      <c r="AB61" s="2"/>
      <c r="AC61" s="2"/>
      <c r="AD61" s="2"/>
      <c r="AE61" s="2"/>
    </row>
    <row r="62" spans="1:31" ht="15.75" customHeight="1" x14ac:dyDescent="0.25">
      <c r="A62" s="2"/>
      <c r="B62" s="2"/>
      <c r="C62" s="2"/>
      <c r="D62" s="2"/>
      <c r="E62" s="2"/>
      <c r="F62" s="2"/>
      <c r="G62" s="2"/>
      <c r="H62" s="17"/>
      <c r="I62" s="17"/>
      <c r="J62" s="17"/>
      <c r="K62" s="2"/>
      <c r="L62" s="2"/>
      <c r="M62" s="2"/>
      <c r="N62" s="2"/>
      <c r="O62" s="2"/>
      <c r="P62" s="2"/>
      <c r="Q62" s="2"/>
      <c r="R62" s="2"/>
      <c r="S62" s="2"/>
      <c r="T62" s="2"/>
      <c r="U62" s="2"/>
      <c r="V62" s="2"/>
      <c r="W62" s="2"/>
      <c r="X62" s="2"/>
      <c r="Y62" s="2"/>
      <c r="Z62" s="2"/>
      <c r="AA62" s="2"/>
      <c r="AB62" s="2"/>
      <c r="AC62" s="2"/>
      <c r="AD62" s="2"/>
      <c r="AE62" s="2"/>
    </row>
    <row r="63" spans="1:31" ht="15.75" customHeight="1" x14ac:dyDescent="0.25">
      <c r="A63" s="2"/>
      <c r="B63" s="2"/>
      <c r="C63" s="2"/>
      <c r="D63" s="2"/>
      <c r="E63" s="2"/>
      <c r="F63" s="2"/>
      <c r="G63" s="2"/>
      <c r="H63" s="17"/>
      <c r="I63" s="17"/>
      <c r="J63" s="17"/>
      <c r="K63" s="2"/>
      <c r="L63" s="2"/>
      <c r="M63" s="2"/>
      <c r="N63" s="2"/>
      <c r="O63" s="2"/>
      <c r="P63" s="2"/>
      <c r="Q63" s="2"/>
      <c r="R63" s="2"/>
      <c r="S63" s="2"/>
      <c r="T63" s="2"/>
      <c r="U63" s="2"/>
      <c r="V63" s="2"/>
      <c r="W63" s="2"/>
      <c r="X63" s="2"/>
      <c r="Y63" s="2"/>
      <c r="Z63" s="2"/>
      <c r="AA63" s="2"/>
      <c r="AB63" s="2"/>
      <c r="AC63" s="2"/>
      <c r="AD63" s="2"/>
      <c r="AE63" s="2"/>
    </row>
    <row r="64" spans="1:31" ht="15.75" customHeight="1" x14ac:dyDescent="0.25">
      <c r="A64" s="2"/>
      <c r="B64" s="2"/>
      <c r="C64" s="2"/>
      <c r="D64" s="2"/>
      <c r="E64" s="2"/>
      <c r="F64" s="2"/>
      <c r="G64" s="2"/>
      <c r="H64" s="17"/>
      <c r="I64" s="17"/>
      <c r="J64" s="17"/>
      <c r="K64" s="2"/>
      <c r="L64" s="2"/>
      <c r="M64" s="2"/>
      <c r="N64" s="2"/>
      <c r="O64" s="2"/>
      <c r="P64" s="2"/>
      <c r="Q64" s="2"/>
      <c r="R64" s="2"/>
      <c r="S64" s="2"/>
      <c r="T64" s="2"/>
      <c r="U64" s="2"/>
      <c r="V64" s="2"/>
      <c r="W64" s="2"/>
      <c r="X64" s="2"/>
      <c r="Y64" s="2"/>
      <c r="Z64" s="2"/>
      <c r="AA64" s="2"/>
      <c r="AB64" s="2"/>
      <c r="AC64" s="2"/>
      <c r="AD64" s="2"/>
      <c r="AE64" s="2"/>
    </row>
    <row r="65" spans="1:31" ht="15.75" customHeight="1" x14ac:dyDescent="0.25">
      <c r="A65" s="2"/>
      <c r="B65" s="2"/>
      <c r="C65" s="2"/>
      <c r="D65" s="2"/>
      <c r="E65" s="2"/>
      <c r="F65" s="2"/>
      <c r="G65" s="2"/>
      <c r="H65" s="17"/>
      <c r="I65" s="17"/>
      <c r="J65" s="17"/>
      <c r="K65" s="2"/>
      <c r="L65" s="2"/>
      <c r="M65" s="2"/>
      <c r="N65" s="2"/>
      <c r="O65" s="2"/>
      <c r="P65" s="2"/>
      <c r="Q65" s="2"/>
      <c r="R65" s="2"/>
      <c r="S65" s="2"/>
      <c r="T65" s="2"/>
      <c r="U65" s="2"/>
      <c r="V65" s="2"/>
      <c r="W65" s="2"/>
      <c r="X65" s="2"/>
      <c r="Y65" s="2"/>
      <c r="Z65" s="2"/>
      <c r="AA65" s="2"/>
      <c r="AB65" s="2"/>
      <c r="AC65" s="2"/>
      <c r="AD65" s="2"/>
      <c r="AE65" s="2"/>
    </row>
    <row r="66" spans="1:31" ht="15.75" customHeight="1" x14ac:dyDescent="0.25">
      <c r="A66" s="2"/>
      <c r="B66" s="2"/>
      <c r="C66" s="2"/>
      <c r="D66" s="2"/>
      <c r="E66" s="2"/>
      <c r="F66" s="2"/>
      <c r="G66" s="2"/>
      <c r="H66" s="17"/>
      <c r="I66" s="17"/>
      <c r="J66" s="17"/>
      <c r="K66" s="2"/>
      <c r="L66" s="2"/>
      <c r="M66" s="2"/>
      <c r="N66" s="2"/>
      <c r="O66" s="2"/>
      <c r="P66" s="2"/>
      <c r="Q66" s="2"/>
      <c r="R66" s="2"/>
      <c r="S66" s="2"/>
      <c r="T66" s="2"/>
      <c r="U66" s="2"/>
      <c r="V66" s="2"/>
      <c r="W66" s="2"/>
      <c r="X66" s="2"/>
      <c r="Y66" s="2"/>
      <c r="Z66" s="2"/>
      <c r="AA66" s="2"/>
      <c r="AB66" s="2"/>
      <c r="AC66" s="2"/>
      <c r="AD66" s="2"/>
      <c r="AE66" s="2"/>
    </row>
    <row r="67" spans="1:31" ht="15.75" customHeight="1" x14ac:dyDescent="0.25">
      <c r="A67" s="2"/>
      <c r="B67" s="2"/>
      <c r="C67" s="2"/>
      <c r="D67" s="2"/>
      <c r="E67" s="2"/>
      <c r="F67" s="2"/>
      <c r="G67" s="2"/>
      <c r="H67" s="17"/>
      <c r="I67" s="17"/>
      <c r="J67" s="17"/>
      <c r="K67" s="2"/>
      <c r="L67" s="2"/>
      <c r="M67" s="2"/>
      <c r="N67" s="2"/>
      <c r="O67" s="2"/>
      <c r="P67" s="2"/>
      <c r="Q67" s="2"/>
      <c r="R67" s="2"/>
      <c r="S67" s="2"/>
      <c r="T67" s="2"/>
      <c r="U67" s="2"/>
      <c r="V67" s="2"/>
      <c r="W67" s="2"/>
      <c r="X67" s="2"/>
      <c r="Y67" s="2"/>
      <c r="Z67" s="2"/>
      <c r="AA67" s="2"/>
      <c r="AB67" s="2"/>
      <c r="AC67" s="2"/>
      <c r="AD67" s="2"/>
      <c r="AE67" s="2"/>
    </row>
    <row r="68" spans="1:31" ht="15.75" customHeight="1" x14ac:dyDescent="0.25">
      <c r="A68" s="2"/>
      <c r="B68" s="2"/>
      <c r="C68" s="2"/>
      <c r="D68" s="2"/>
      <c r="E68" s="2"/>
      <c r="F68" s="2"/>
      <c r="G68" s="2"/>
      <c r="H68" s="17"/>
      <c r="I68" s="17"/>
      <c r="J68" s="17"/>
      <c r="K68" s="2"/>
      <c r="L68" s="2"/>
      <c r="M68" s="2"/>
      <c r="N68" s="2"/>
      <c r="O68" s="2"/>
      <c r="P68" s="2"/>
      <c r="Q68" s="2"/>
      <c r="R68" s="2"/>
      <c r="S68" s="2"/>
      <c r="T68" s="2"/>
      <c r="U68" s="2"/>
      <c r="V68" s="2"/>
      <c r="W68" s="2"/>
      <c r="X68" s="2"/>
      <c r="Y68" s="2"/>
      <c r="Z68" s="2"/>
      <c r="AA68" s="2"/>
      <c r="AB68" s="2"/>
      <c r="AC68" s="2"/>
      <c r="AD68" s="2"/>
      <c r="AE68" s="2"/>
    </row>
    <row r="69" spans="1:31" ht="15.75" customHeight="1" x14ac:dyDescent="0.25">
      <c r="A69" s="2"/>
      <c r="B69" s="2"/>
      <c r="C69" s="2"/>
      <c r="D69" s="2"/>
      <c r="E69" s="2"/>
      <c r="F69" s="2"/>
      <c r="G69" s="2"/>
      <c r="H69" s="17"/>
      <c r="I69" s="17"/>
      <c r="J69" s="17"/>
      <c r="K69" s="2"/>
      <c r="L69" s="2"/>
      <c r="M69" s="2"/>
      <c r="N69" s="2"/>
      <c r="O69" s="2"/>
      <c r="P69" s="2"/>
      <c r="Q69" s="2"/>
      <c r="R69" s="2"/>
      <c r="S69" s="2"/>
      <c r="T69" s="2"/>
      <c r="U69" s="2"/>
      <c r="V69" s="2"/>
      <c r="W69" s="2"/>
      <c r="X69" s="2"/>
      <c r="Y69" s="2"/>
      <c r="Z69" s="2"/>
      <c r="AA69" s="2"/>
      <c r="AB69" s="2"/>
      <c r="AC69" s="2"/>
      <c r="AD69" s="2"/>
      <c r="AE69" s="2"/>
    </row>
    <row r="70" spans="1:31" ht="15.75" customHeight="1" x14ac:dyDescent="0.25">
      <c r="A70" s="2"/>
      <c r="B70" s="2"/>
      <c r="C70" s="2"/>
      <c r="D70" s="2"/>
      <c r="E70" s="2"/>
      <c r="F70" s="2"/>
      <c r="G70" s="2"/>
      <c r="H70" s="17"/>
      <c r="I70" s="17"/>
      <c r="J70" s="17"/>
      <c r="K70" s="2"/>
      <c r="L70" s="2"/>
      <c r="M70" s="2"/>
      <c r="N70" s="2"/>
      <c r="O70" s="2"/>
      <c r="P70" s="2"/>
      <c r="Q70" s="2"/>
      <c r="R70" s="2"/>
      <c r="S70" s="2"/>
      <c r="T70" s="2"/>
      <c r="U70" s="2"/>
      <c r="V70" s="2"/>
      <c r="W70" s="2"/>
      <c r="X70" s="2"/>
      <c r="Y70" s="2"/>
      <c r="Z70" s="2"/>
      <c r="AA70" s="2"/>
      <c r="AB70" s="2"/>
      <c r="AC70" s="2"/>
      <c r="AD70" s="2"/>
      <c r="AE70" s="2"/>
    </row>
    <row r="71" spans="1:31" ht="15.75" customHeight="1" x14ac:dyDescent="0.25">
      <c r="A71" s="2"/>
      <c r="B71" s="2"/>
      <c r="C71" s="2"/>
      <c r="D71" s="2"/>
      <c r="E71" s="2"/>
      <c r="F71" s="2"/>
      <c r="G71" s="2"/>
      <c r="H71" s="17"/>
      <c r="I71" s="17"/>
      <c r="J71" s="17"/>
      <c r="K71" s="2"/>
      <c r="L71" s="2"/>
      <c r="M71" s="2"/>
      <c r="N71" s="2"/>
      <c r="O71" s="2"/>
      <c r="P71" s="2"/>
      <c r="Q71" s="2"/>
      <c r="R71" s="2"/>
      <c r="S71" s="2"/>
      <c r="T71" s="2"/>
      <c r="U71" s="2"/>
      <c r="V71" s="2"/>
      <c r="W71" s="2"/>
      <c r="X71" s="2"/>
      <c r="Y71" s="2"/>
      <c r="Z71" s="2"/>
      <c r="AA71" s="2"/>
      <c r="AB71" s="2"/>
      <c r="AC71" s="2"/>
      <c r="AD71" s="2"/>
      <c r="AE71" s="2"/>
    </row>
    <row r="72" spans="1:31" ht="15.75" customHeight="1" x14ac:dyDescent="0.25">
      <c r="A72" s="2"/>
      <c r="B72" s="2"/>
      <c r="C72" s="2"/>
      <c r="D72" s="2"/>
      <c r="E72" s="2"/>
      <c r="F72" s="2"/>
      <c r="G72" s="2"/>
      <c r="H72" s="17"/>
      <c r="I72" s="17"/>
      <c r="J72" s="17"/>
      <c r="K72" s="2"/>
      <c r="L72" s="2"/>
      <c r="M72" s="2"/>
      <c r="N72" s="2"/>
      <c r="O72" s="2"/>
      <c r="P72" s="2"/>
      <c r="Q72" s="2"/>
      <c r="R72" s="2"/>
      <c r="S72" s="2"/>
      <c r="T72" s="2"/>
      <c r="U72" s="2"/>
      <c r="V72" s="2"/>
      <c r="W72" s="2"/>
      <c r="X72" s="2"/>
      <c r="Y72" s="2"/>
      <c r="Z72" s="2"/>
      <c r="AA72" s="2"/>
      <c r="AB72" s="2"/>
      <c r="AC72" s="2"/>
      <c r="AD72" s="2"/>
      <c r="AE72" s="2"/>
    </row>
    <row r="73" spans="1:31" ht="15.75" customHeight="1" x14ac:dyDescent="0.25">
      <c r="A73" s="2"/>
      <c r="B73" s="2"/>
      <c r="C73" s="2"/>
      <c r="D73" s="2"/>
      <c r="E73" s="2"/>
      <c r="F73" s="2"/>
      <c r="G73" s="2"/>
      <c r="H73" s="17"/>
      <c r="I73" s="17"/>
      <c r="J73" s="17"/>
      <c r="K73" s="2"/>
      <c r="L73" s="2"/>
      <c r="M73" s="2"/>
      <c r="N73" s="2"/>
      <c r="O73" s="2"/>
      <c r="P73" s="2"/>
      <c r="Q73" s="2"/>
      <c r="R73" s="2"/>
      <c r="S73" s="2"/>
      <c r="T73" s="2"/>
      <c r="U73" s="2"/>
      <c r="V73" s="2"/>
      <c r="W73" s="2"/>
      <c r="X73" s="2"/>
      <c r="Y73" s="2"/>
      <c r="Z73" s="2"/>
      <c r="AA73" s="2"/>
      <c r="AB73" s="2"/>
      <c r="AC73" s="2"/>
      <c r="AD73" s="2"/>
      <c r="AE73" s="2"/>
    </row>
    <row r="74" spans="1:31" ht="15.75" customHeight="1" x14ac:dyDescent="0.25">
      <c r="A74" s="2"/>
      <c r="B74" s="2"/>
      <c r="C74" s="2"/>
      <c r="D74" s="2"/>
      <c r="E74" s="2"/>
      <c r="F74" s="2"/>
      <c r="G74" s="2"/>
      <c r="H74" s="17"/>
      <c r="I74" s="17"/>
      <c r="J74" s="17"/>
      <c r="K74" s="2"/>
      <c r="L74" s="2"/>
      <c r="M74" s="2"/>
      <c r="N74" s="2"/>
      <c r="O74" s="2"/>
      <c r="P74" s="2"/>
      <c r="Q74" s="2"/>
      <c r="R74" s="2"/>
      <c r="S74" s="2"/>
      <c r="T74" s="2"/>
      <c r="U74" s="2"/>
      <c r="V74" s="2"/>
      <c r="W74" s="2"/>
      <c r="X74" s="2"/>
      <c r="Y74" s="2"/>
      <c r="Z74" s="2"/>
      <c r="AA74" s="2"/>
      <c r="AB74" s="2"/>
      <c r="AC74" s="2"/>
      <c r="AD74" s="2"/>
      <c r="AE74" s="2"/>
    </row>
    <row r="75" spans="1:31" ht="15.75" customHeight="1" x14ac:dyDescent="0.25">
      <c r="A75" s="2"/>
      <c r="B75" s="2"/>
      <c r="C75" s="2"/>
      <c r="D75" s="2"/>
      <c r="E75" s="2"/>
      <c r="F75" s="2"/>
      <c r="G75" s="2"/>
      <c r="H75" s="17"/>
      <c r="I75" s="17"/>
      <c r="J75" s="17"/>
      <c r="K75" s="2"/>
      <c r="L75" s="2"/>
      <c r="M75" s="2"/>
      <c r="N75" s="2"/>
      <c r="O75" s="2"/>
      <c r="P75" s="2"/>
      <c r="Q75" s="2"/>
      <c r="R75" s="2"/>
      <c r="S75" s="2"/>
      <c r="T75" s="2"/>
      <c r="U75" s="2"/>
      <c r="V75" s="2"/>
      <c r="W75" s="2"/>
      <c r="X75" s="2"/>
      <c r="Y75" s="2"/>
      <c r="Z75" s="2"/>
      <c r="AA75" s="2"/>
      <c r="AB75" s="2"/>
      <c r="AC75" s="2"/>
      <c r="AD75" s="2"/>
      <c r="AE75" s="2"/>
    </row>
    <row r="76" spans="1:31" ht="15.75" customHeight="1" x14ac:dyDescent="0.25">
      <c r="A76" s="2"/>
      <c r="B76" s="2"/>
      <c r="C76" s="2"/>
      <c r="D76" s="2"/>
      <c r="E76" s="2"/>
      <c r="F76" s="2"/>
      <c r="G76" s="2"/>
      <c r="H76" s="17"/>
      <c r="I76" s="17"/>
      <c r="J76" s="17"/>
      <c r="K76" s="2"/>
      <c r="L76" s="2"/>
      <c r="M76" s="2"/>
      <c r="N76" s="2"/>
      <c r="O76" s="2"/>
      <c r="P76" s="2"/>
      <c r="Q76" s="2"/>
      <c r="R76" s="2"/>
      <c r="S76" s="2"/>
      <c r="T76" s="2"/>
      <c r="U76" s="2"/>
      <c r="V76" s="2"/>
      <c r="W76" s="2"/>
      <c r="X76" s="2"/>
      <c r="Y76" s="2"/>
      <c r="Z76" s="2"/>
      <c r="AA76" s="2"/>
      <c r="AB76" s="2"/>
      <c r="AC76" s="2"/>
      <c r="AD76" s="2"/>
      <c r="AE76" s="2"/>
    </row>
    <row r="77" spans="1:31" ht="15.75" customHeight="1" x14ac:dyDescent="0.25">
      <c r="A77" s="2"/>
      <c r="B77" s="2"/>
      <c r="C77" s="2"/>
      <c r="D77" s="2"/>
      <c r="E77" s="2"/>
      <c r="F77" s="2"/>
      <c r="G77" s="2"/>
      <c r="H77" s="17"/>
      <c r="I77" s="17"/>
      <c r="J77" s="17"/>
      <c r="K77" s="2"/>
      <c r="L77" s="2"/>
      <c r="M77" s="2"/>
      <c r="N77" s="2"/>
      <c r="O77" s="2"/>
      <c r="P77" s="2"/>
      <c r="Q77" s="2"/>
      <c r="R77" s="2"/>
      <c r="S77" s="2"/>
      <c r="T77" s="2"/>
      <c r="U77" s="2"/>
      <c r="V77" s="2"/>
      <c r="W77" s="2"/>
      <c r="X77" s="2"/>
      <c r="Y77" s="2"/>
      <c r="Z77" s="2"/>
      <c r="AA77" s="2"/>
      <c r="AB77" s="2"/>
      <c r="AC77" s="2"/>
      <c r="AD77" s="2"/>
      <c r="AE77" s="2"/>
    </row>
    <row r="78" spans="1:31" ht="15.75" customHeight="1" x14ac:dyDescent="0.25">
      <c r="A78" s="2"/>
      <c r="B78" s="2"/>
      <c r="C78" s="2"/>
      <c r="D78" s="2"/>
      <c r="E78" s="2"/>
      <c r="F78" s="2"/>
      <c r="G78" s="2"/>
      <c r="H78" s="17"/>
      <c r="I78" s="17"/>
      <c r="J78" s="17"/>
      <c r="K78" s="2"/>
      <c r="L78" s="2"/>
      <c r="M78" s="2"/>
      <c r="N78" s="2"/>
      <c r="O78" s="2"/>
      <c r="P78" s="2"/>
      <c r="Q78" s="2"/>
      <c r="R78" s="2"/>
      <c r="S78" s="2"/>
      <c r="T78" s="2"/>
      <c r="U78" s="2"/>
      <c r="V78" s="2"/>
      <c r="W78" s="2"/>
      <c r="X78" s="2"/>
      <c r="Y78" s="2"/>
      <c r="Z78" s="2"/>
      <c r="AA78" s="2"/>
      <c r="AB78" s="2"/>
      <c r="AC78" s="2"/>
      <c r="AD78" s="2"/>
      <c r="AE78" s="2"/>
    </row>
    <row r="79" spans="1:31" ht="15.75" customHeight="1" x14ac:dyDescent="0.25">
      <c r="A79" s="2"/>
      <c r="B79" s="2"/>
      <c r="C79" s="2"/>
      <c r="D79" s="2"/>
      <c r="E79" s="2"/>
      <c r="F79" s="2"/>
      <c r="G79" s="2"/>
      <c r="H79" s="17"/>
      <c r="I79" s="17"/>
      <c r="J79" s="17"/>
      <c r="K79" s="2"/>
      <c r="L79" s="2"/>
      <c r="M79" s="2"/>
      <c r="N79" s="2"/>
      <c r="O79" s="2"/>
      <c r="P79" s="2"/>
      <c r="Q79" s="2"/>
      <c r="R79" s="2"/>
      <c r="S79" s="2"/>
      <c r="T79" s="2"/>
      <c r="U79" s="2"/>
      <c r="V79" s="2"/>
      <c r="W79" s="2"/>
      <c r="X79" s="2"/>
      <c r="Y79" s="2"/>
      <c r="Z79" s="2"/>
      <c r="AA79" s="2"/>
      <c r="AB79" s="2"/>
      <c r="AC79" s="2"/>
      <c r="AD79" s="2"/>
      <c r="AE79" s="2"/>
    </row>
    <row r="80" spans="1:31" ht="15.75" customHeight="1" x14ac:dyDescent="0.25">
      <c r="A80" s="2"/>
      <c r="B80" s="2"/>
      <c r="C80" s="2"/>
      <c r="D80" s="2"/>
      <c r="E80" s="2"/>
      <c r="F80" s="2"/>
      <c r="G80" s="2"/>
      <c r="H80" s="17"/>
      <c r="I80" s="17"/>
      <c r="J80" s="17"/>
      <c r="K80" s="2"/>
      <c r="L80" s="2"/>
      <c r="M80" s="2"/>
      <c r="N80" s="2"/>
      <c r="O80" s="2"/>
      <c r="P80" s="2"/>
      <c r="Q80" s="2"/>
      <c r="R80" s="2"/>
      <c r="S80" s="2"/>
      <c r="T80" s="2"/>
      <c r="U80" s="2"/>
      <c r="V80" s="2"/>
      <c r="W80" s="2"/>
      <c r="X80" s="2"/>
      <c r="Y80" s="2"/>
      <c r="Z80" s="2"/>
      <c r="AA80" s="2"/>
      <c r="AB80" s="2"/>
      <c r="AC80" s="2"/>
      <c r="AD80" s="2"/>
      <c r="AE80" s="2"/>
    </row>
    <row r="81" spans="1:31" ht="15.75" customHeight="1" x14ac:dyDescent="0.25">
      <c r="A81" s="2"/>
      <c r="B81" s="2"/>
      <c r="C81" s="2"/>
      <c r="D81" s="2"/>
      <c r="E81" s="2"/>
      <c r="F81" s="2"/>
      <c r="G81" s="2"/>
      <c r="H81" s="17"/>
      <c r="I81" s="17"/>
      <c r="J81" s="17"/>
      <c r="K81" s="2"/>
      <c r="L81" s="2"/>
      <c r="M81" s="2"/>
      <c r="N81" s="2"/>
      <c r="O81" s="2"/>
      <c r="P81" s="2"/>
      <c r="Q81" s="2"/>
      <c r="R81" s="2"/>
      <c r="S81" s="2"/>
      <c r="T81" s="2"/>
      <c r="U81" s="2"/>
      <c r="V81" s="2"/>
      <c r="W81" s="2"/>
      <c r="X81" s="2"/>
      <c r="Y81" s="2"/>
      <c r="Z81" s="2"/>
      <c r="AA81" s="2"/>
      <c r="AB81" s="2"/>
      <c r="AC81" s="2"/>
      <c r="AD81" s="2"/>
      <c r="AE81" s="2"/>
    </row>
    <row r="82" spans="1:31" ht="15.75" customHeight="1" x14ac:dyDescent="0.25">
      <c r="A82" s="2"/>
      <c r="B82" s="2"/>
      <c r="C82" s="2"/>
      <c r="D82" s="2"/>
      <c r="E82" s="2"/>
      <c r="F82" s="2"/>
      <c r="G82" s="2"/>
      <c r="H82" s="17"/>
      <c r="I82" s="17"/>
      <c r="J82" s="17"/>
      <c r="K82" s="2"/>
      <c r="L82" s="2"/>
      <c r="M82" s="2"/>
      <c r="N82" s="2"/>
      <c r="O82" s="2"/>
      <c r="P82" s="2"/>
      <c r="Q82" s="2"/>
      <c r="R82" s="2"/>
      <c r="S82" s="2"/>
      <c r="T82" s="2"/>
      <c r="U82" s="2"/>
      <c r="V82" s="2"/>
      <c r="W82" s="2"/>
      <c r="X82" s="2"/>
      <c r="Y82" s="2"/>
      <c r="Z82" s="2"/>
      <c r="AA82" s="2"/>
      <c r="AB82" s="2"/>
      <c r="AC82" s="2"/>
      <c r="AD82" s="2"/>
      <c r="AE82" s="2"/>
    </row>
    <row r="83" spans="1:31" ht="15.75" customHeight="1" x14ac:dyDescent="0.25">
      <c r="A83" s="2"/>
      <c r="B83" s="2"/>
      <c r="C83" s="2"/>
      <c r="D83" s="2"/>
      <c r="E83" s="2"/>
      <c r="F83" s="2"/>
      <c r="G83" s="2"/>
      <c r="H83" s="17"/>
      <c r="I83" s="17"/>
      <c r="J83" s="17"/>
      <c r="K83" s="2"/>
      <c r="L83" s="2"/>
      <c r="M83" s="2"/>
      <c r="N83" s="2"/>
      <c r="O83" s="2"/>
      <c r="P83" s="2"/>
      <c r="Q83" s="2"/>
      <c r="R83" s="2"/>
      <c r="S83" s="2"/>
      <c r="T83" s="2"/>
      <c r="U83" s="2"/>
      <c r="V83" s="2"/>
      <c r="W83" s="2"/>
      <c r="X83" s="2"/>
      <c r="Y83" s="2"/>
      <c r="Z83" s="2"/>
      <c r="AA83" s="2"/>
      <c r="AB83" s="2"/>
      <c r="AC83" s="2"/>
      <c r="AD83" s="2"/>
      <c r="AE83" s="2"/>
    </row>
    <row r="84" spans="1:31" ht="15.75" customHeight="1" x14ac:dyDescent="0.25">
      <c r="A84" s="2"/>
      <c r="B84" s="2"/>
      <c r="C84" s="2"/>
      <c r="D84" s="2"/>
      <c r="E84" s="2"/>
      <c r="F84" s="2"/>
      <c r="G84" s="2"/>
      <c r="H84" s="17"/>
      <c r="I84" s="17"/>
      <c r="J84" s="17"/>
      <c r="K84" s="2"/>
      <c r="L84" s="2"/>
      <c r="M84" s="2"/>
      <c r="N84" s="2"/>
      <c r="O84" s="2"/>
      <c r="P84" s="2"/>
      <c r="Q84" s="2"/>
      <c r="R84" s="2"/>
      <c r="S84" s="2"/>
      <c r="T84" s="2"/>
      <c r="U84" s="2"/>
      <c r="V84" s="2"/>
      <c r="W84" s="2"/>
      <c r="X84" s="2"/>
      <c r="Y84" s="2"/>
      <c r="Z84" s="2"/>
      <c r="AA84" s="2"/>
      <c r="AB84" s="2"/>
      <c r="AC84" s="2"/>
      <c r="AD84" s="2"/>
      <c r="AE84" s="2"/>
    </row>
    <row r="85" spans="1:31" ht="15.75" customHeight="1" x14ac:dyDescent="0.25">
      <c r="A85" s="2"/>
      <c r="B85" s="2"/>
      <c r="C85" s="2"/>
      <c r="D85" s="2"/>
      <c r="E85" s="2"/>
      <c r="F85" s="2"/>
      <c r="G85" s="2"/>
      <c r="H85" s="17"/>
      <c r="I85" s="17"/>
      <c r="J85" s="17"/>
      <c r="K85" s="2"/>
      <c r="L85" s="2"/>
      <c r="M85" s="2"/>
      <c r="N85" s="2"/>
      <c r="O85" s="2"/>
      <c r="P85" s="2"/>
      <c r="Q85" s="2"/>
      <c r="R85" s="2"/>
      <c r="S85" s="2"/>
      <c r="T85" s="2"/>
      <c r="U85" s="2"/>
      <c r="V85" s="2"/>
      <c r="W85" s="2"/>
      <c r="X85" s="2"/>
      <c r="Y85" s="2"/>
      <c r="Z85" s="2"/>
      <c r="AA85" s="2"/>
      <c r="AB85" s="2"/>
      <c r="AC85" s="2"/>
      <c r="AD85" s="2"/>
      <c r="AE85" s="2"/>
    </row>
    <row r="86" spans="1:31" ht="15.75" customHeight="1" x14ac:dyDescent="0.25">
      <c r="A86" s="2"/>
      <c r="B86" s="2"/>
      <c r="C86" s="2"/>
      <c r="D86" s="2"/>
      <c r="E86" s="2"/>
      <c r="F86" s="2"/>
      <c r="G86" s="2"/>
      <c r="H86" s="17"/>
      <c r="I86" s="17"/>
      <c r="J86" s="17"/>
      <c r="K86" s="2"/>
      <c r="L86" s="2"/>
      <c r="M86" s="2"/>
      <c r="N86" s="2"/>
      <c r="O86" s="2"/>
      <c r="P86" s="2"/>
      <c r="Q86" s="2"/>
      <c r="R86" s="2"/>
      <c r="S86" s="2"/>
      <c r="T86" s="2"/>
      <c r="U86" s="2"/>
      <c r="V86" s="2"/>
      <c r="W86" s="2"/>
      <c r="X86" s="2"/>
      <c r="Y86" s="2"/>
      <c r="Z86" s="2"/>
      <c r="AA86" s="2"/>
      <c r="AB86" s="2"/>
      <c r="AC86" s="2"/>
      <c r="AD86" s="2"/>
      <c r="AE86" s="2"/>
    </row>
    <row r="87" spans="1:31" ht="15.75" customHeight="1" x14ac:dyDescent="0.25">
      <c r="A87" s="2"/>
      <c r="B87" s="2"/>
      <c r="C87" s="2"/>
      <c r="D87" s="2"/>
      <c r="E87" s="2"/>
      <c r="F87" s="2"/>
      <c r="G87" s="2"/>
      <c r="H87" s="17"/>
      <c r="I87" s="17"/>
      <c r="J87" s="17"/>
      <c r="K87" s="2"/>
      <c r="L87" s="2"/>
      <c r="M87" s="2"/>
      <c r="N87" s="2"/>
      <c r="O87" s="2"/>
      <c r="P87" s="2"/>
      <c r="Q87" s="2"/>
      <c r="R87" s="2"/>
      <c r="S87" s="2"/>
      <c r="T87" s="2"/>
      <c r="U87" s="2"/>
      <c r="V87" s="2"/>
      <c r="W87" s="2"/>
      <c r="X87" s="2"/>
      <c r="Y87" s="2"/>
      <c r="Z87" s="2"/>
      <c r="AA87" s="2"/>
      <c r="AB87" s="2"/>
      <c r="AC87" s="2"/>
      <c r="AD87" s="2"/>
      <c r="AE87" s="2"/>
    </row>
    <row r="88" spans="1:31" ht="15.75" customHeight="1" x14ac:dyDescent="0.25">
      <c r="A88" s="2"/>
      <c r="B88" s="2"/>
      <c r="C88" s="2"/>
      <c r="D88" s="2"/>
      <c r="E88" s="2"/>
      <c r="F88" s="2"/>
      <c r="G88" s="2"/>
      <c r="H88" s="17"/>
      <c r="I88" s="17"/>
      <c r="J88" s="17"/>
      <c r="K88" s="2"/>
      <c r="L88" s="2"/>
      <c r="M88" s="2"/>
      <c r="N88" s="2"/>
      <c r="O88" s="2"/>
      <c r="P88" s="2"/>
      <c r="Q88" s="2"/>
      <c r="R88" s="2"/>
      <c r="S88" s="2"/>
      <c r="T88" s="2"/>
      <c r="U88" s="2"/>
      <c r="V88" s="2"/>
      <c r="W88" s="2"/>
      <c r="X88" s="2"/>
      <c r="Y88" s="2"/>
      <c r="Z88" s="2"/>
      <c r="AA88" s="2"/>
      <c r="AB88" s="2"/>
      <c r="AC88" s="2"/>
      <c r="AD88" s="2"/>
      <c r="AE88" s="2"/>
    </row>
    <row r="89" spans="1:31" ht="15.75" customHeight="1" x14ac:dyDescent="0.25">
      <c r="A89" s="2"/>
      <c r="B89" s="2"/>
      <c r="C89" s="2"/>
      <c r="D89" s="2"/>
      <c r="E89" s="2"/>
      <c r="F89" s="2"/>
      <c r="G89" s="2"/>
      <c r="H89" s="17"/>
      <c r="I89" s="17"/>
      <c r="J89" s="17"/>
      <c r="K89" s="2"/>
      <c r="L89" s="2"/>
      <c r="M89" s="2"/>
      <c r="N89" s="2"/>
      <c r="O89" s="2"/>
      <c r="P89" s="2"/>
      <c r="Q89" s="2"/>
      <c r="R89" s="2"/>
      <c r="S89" s="2"/>
      <c r="T89" s="2"/>
      <c r="U89" s="2"/>
      <c r="V89" s="2"/>
      <c r="W89" s="2"/>
      <c r="X89" s="2"/>
      <c r="Y89" s="2"/>
      <c r="Z89" s="2"/>
      <c r="AA89" s="2"/>
      <c r="AB89" s="2"/>
      <c r="AC89" s="2"/>
      <c r="AD89" s="2"/>
      <c r="AE89" s="2"/>
    </row>
    <row r="90" spans="1:31" ht="15.75" customHeight="1" x14ac:dyDescent="0.25">
      <c r="A90" s="2"/>
      <c r="B90" s="2"/>
      <c r="C90" s="2"/>
      <c r="D90" s="2"/>
      <c r="E90" s="2"/>
      <c r="F90" s="2"/>
      <c r="G90" s="2"/>
      <c r="H90" s="17"/>
      <c r="I90" s="17"/>
      <c r="J90" s="17"/>
      <c r="K90" s="2"/>
      <c r="L90" s="2"/>
      <c r="M90" s="2"/>
      <c r="N90" s="2"/>
      <c r="O90" s="2"/>
      <c r="P90" s="2"/>
      <c r="Q90" s="2"/>
      <c r="R90" s="2"/>
      <c r="S90" s="2"/>
      <c r="T90" s="2"/>
      <c r="U90" s="2"/>
      <c r="V90" s="2"/>
      <c r="W90" s="2"/>
      <c r="X90" s="2"/>
      <c r="Y90" s="2"/>
      <c r="Z90" s="2"/>
      <c r="AA90" s="2"/>
      <c r="AB90" s="2"/>
      <c r="AC90" s="2"/>
      <c r="AD90" s="2"/>
      <c r="AE90" s="2"/>
    </row>
    <row r="91" spans="1:31" ht="15.75" customHeight="1" x14ac:dyDescent="0.25">
      <c r="A91" s="2"/>
      <c r="B91" s="2"/>
      <c r="C91" s="2"/>
      <c r="D91" s="2"/>
      <c r="E91" s="2"/>
      <c r="F91" s="2"/>
      <c r="G91" s="2"/>
      <c r="H91" s="17"/>
      <c r="I91" s="17"/>
      <c r="J91" s="17"/>
      <c r="K91" s="2"/>
      <c r="L91" s="2"/>
      <c r="M91" s="2"/>
      <c r="N91" s="2"/>
      <c r="O91" s="2"/>
      <c r="P91" s="2"/>
      <c r="Q91" s="2"/>
      <c r="R91" s="2"/>
      <c r="S91" s="2"/>
      <c r="T91" s="2"/>
      <c r="U91" s="2"/>
      <c r="V91" s="2"/>
      <c r="W91" s="2"/>
      <c r="X91" s="2"/>
      <c r="Y91" s="2"/>
      <c r="Z91" s="2"/>
      <c r="AA91" s="2"/>
      <c r="AB91" s="2"/>
      <c r="AC91" s="2"/>
      <c r="AD91" s="2"/>
      <c r="AE91" s="2"/>
    </row>
    <row r="92" spans="1:31" ht="15.75" customHeight="1" x14ac:dyDescent="0.25">
      <c r="A92" s="2"/>
      <c r="B92" s="2"/>
      <c r="C92" s="2"/>
      <c r="D92" s="2"/>
      <c r="E92" s="2"/>
      <c r="F92" s="2"/>
      <c r="G92" s="2"/>
      <c r="H92" s="17"/>
      <c r="I92" s="17"/>
      <c r="J92" s="17"/>
      <c r="K92" s="2"/>
      <c r="L92" s="2"/>
      <c r="M92" s="2"/>
      <c r="N92" s="2"/>
      <c r="O92" s="2"/>
      <c r="P92" s="2"/>
      <c r="Q92" s="2"/>
      <c r="R92" s="2"/>
      <c r="S92" s="2"/>
      <c r="T92" s="2"/>
      <c r="U92" s="2"/>
      <c r="V92" s="2"/>
      <c r="W92" s="2"/>
      <c r="X92" s="2"/>
      <c r="Y92" s="2"/>
      <c r="Z92" s="2"/>
      <c r="AA92" s="2"/>
      <c r="AB92" s="2"/>
      <c r="AC92" s="2"/>
      <c r="AD92" s="2"/>
      <c r="AE92" s="2"/>
    </row>
    <row r="93" spans="1:31" ht="15.75" customHeight="1" x14ac:dyDescent="0.25">
      <c r="A93" s="2"/>
      <c r="B93" s="2"/>
      <c r="C93" s="2"/>
      <c r="D93" s="2"/>
      <c r="E93" s="2"/>
      <c r="F93" s="2"/>
      <c r="G93" s="2"/>
      <c r="H93" s="17"/>
      <c r="I93" s="17"/>
      <c r="J93" s="17"/>
      <c r="K93" s="2"/>
      <c r="L93" s="2"/>
      <c r="M93" s="2"/>
      <c r="N93" s="2"/>
      <c r="O93" s="2"/>
      <c r="P93" s="2"/>
      <c r="Q93" s="2"/>
      <c r="R93" s="2"/>
      <c r="S93" s="2"/>
      <c r="T93" s="2"/>
      <c r="U93" s="2"/>
      <c r="V93" s="2"/>
      <c r="W93" s="2"/>
      <c r="X93" s="2"/>
      <c r="Y93" s="2"/>
      <c r="Z93" s="2"/>
      <c r="AA93" s="2"/>
      <c r="AB93" s="2"/>
      <c r="AC93" s="2"/>
      <c r="AD93" s="2"/>
      <c r="AE93" s="2"/>
    </row>
    <row r="94" spans="1:31" ht="15.75" customHeight="1" x14ac:dyDescent="0.25">
      <c r="A94" s="2"/>
      <c r="B94" s="2"/>
      <c r="C94" s="2"/>
      <c r="D94" s="2"/>
      <c r="E94" s="2"/>
      <c r="F94" s="2"/>
      <c r="G94" s="2"/>
      <c r="H94" s="17"/>
      <c r="I94" s="17"/>
      <c r="J94" s="17"/>
      <c r="K94" s="2"/>
      <c r="L94" s="2"/>
      <c r="M94" s="2"/>
      <c r="N94" s="2"/>
      <c r="O94" s="2"/>
      <c r="P94" s="2"/>
      <c r="Q94" s="2"/>
      <c r="R94" s="2"/>
      <c r="S94" s="2"/>
      <c r="T94" s="2"/>
      <c r="U94" s="2"/>
      <c r="V94" s="2"/>
      <c r="W94" s="2"/>
      <c r="X94" s="2"/>
      <c r="Y94" s="2"/>
      <c r="Z94" s="2"/>
      <c r="AA94" s="2"/>
      <c r="AB94" s="2"/>
      <c r="AC94" s="2"/>
      <c r="AD94" s="2"/>
      <c r="AE94" s="2"/>
    </row>
    <row r="95" spans="1:31" ht="15.75" customHeight="1" x14ac:dyDescent="0.25">
      <c r="A95" s="2"/>
      <c r="B95" s="2"/>
      <c r="C95" s="2"/>
      <c r="D95" s="2"/>
      <c r="E95" s="2"/>
      <c r="F95" s="2"/>
      <c r="G95" s="2"/>
      <c r="H95" s="17"/>
      <c r="I95" s="17"/>
      <c r="J95" s="17"/>
      <c r="K95" s="2"/>
      <c r="L95" s="2"/>
      <c r="M95" s="2"/>
      <c r="N95" s="2"/>
      <c r="O95" s="2"/>
      <c r="P95" s="2"/>
      <c r="Q95" s="2"/>
      <c r="R95" s="2"/>
      <c r="S95" s="2"/>
      <c r="T95" s="2"/>
      <c r="U95" s="2"/>
      <c r="V95" s="2"/>
      <c r="W95" s="2"/>
      <c r="X95" s="2"/>
      <c r="Y95" s="2"/>
      <c r="Z95" s="2"/>
      <c r="AA95" s="2"/>
      <c r="AB95" s="2"/>
      <c r="AC95" s="2"/>
      <c r="AD95" s="2"/>
      <c r="AE95" s="2"/>
    </row>
    <row r="96" spans="1:31" ht="15.75" customHeight="1" x14ac:dyDescent="0.25">
      <c r="A96" s="2"/>
      <c r="B96" s="2"/>
      <c r="C96" s="2"/>
      <c r="D96" s="2"/>
      <c r="E96" s="2"/>
      <c r="F96" s="2"/>
      <c r="G96" s="2"/>
      <c r="H96" s="17"/>
      <c r="I96" s="17"/>
      <c r="J96" s="17"/>
      <c r="K96" s="2"/>
      <c r="L96" s="2"/>
      <c r="M96" s="2"/>
      <c r="N96" s="2"/>
      <c r="O96" s="2"/>
      <c r="P96" s="2"/>
      <c r="Q96" s="2"/>
      <c r="R96" s="2"/>
      <c r="S96" s="2"/>
      <c r="T96" s="2"/>
      <c r="U96" s="2"/>
      <c r="V96" s="2"/>
      <c r="W96" s="2"/>
      <c r="X96" s="2"/>
      <c r="Y96" s="2"/>
      <c r="Z96" s="2"/>
      <c r="AA96" s="2"/>
      <c r="AB96" s="2"/>
      <c r="AC96" s="2"/>
      <c r="AD96" s="2"/>
      <c r="AE96" s="2"/>
    </row>
    <row r="97" spans="1:31" ht="15.75" customHeight="1" x14ac:dyDescent="0.25">
      <c r="A97" s="2"/>
      <c r="B97" s="2"/>
      <c r="C97" s="2"/>
      <c r="D97" s="2"/>
      <c r="E97" s="2"/>
      <c r="F97" s="2"/>
      <c r="G97" s="2"/>
      <c r="H97" s="17"/>
      <c r="I97" s="17"/>
      <c r="J97" s="17"/>
      <c r="K97" s="2"/>
      <c r="L97" s="2"/>
      <c r="M97" s="2"/>
      <c r="N97" s="2"/>
      <c r="O97" s="2"/>
      <c r="P97" s="2"/>
      <c r="Q97" s="2"/>
      <c r="R97" s="2"/>
      <c r="S97" s="2"/>
      <c r="T97" s="2"/>
      <c r="U97" s="2"/>
      <c r="V97" s="2"/>
      <c r="W97" s="2"/>
      <c r="X97" s="2"/>
      <c r="Y97" s="2"/>
      <c r="Z97" s="2"/>
      <c r="AA97" s="2"/>
      <c r="AB97" s="2"/>
      <c r="AC97" s="2"/>
      <c r="AD97" s="2"/>
      <c r="AE97" s="2"/>
    </row>
    <row r="98" spans="1:31" ht="15.75" customHeight="1" x14ac:dyDescent="0.25">
      <c r="A98" s="2"/>
      <c r="B98" s="2"/>
      <c r="C98" s="2"/>
      <c r="D98" s="2"/>
      <c r="E98" s="2"/>
      <c r="F98" s="2"/>
      <c r="G98" s="2"/>
      <c r="H98" s="17"/>
      <c r="I98" s="17"/>
      <c r="J98" s="17"/>
      <c r="K98" s="2"/>
      <c r="L98" s="2"/>
      <c r="M98" s="2"/>
      <c r="N98" s="2"/>
      <c r="O98" s="2"/>
      <c r="P98" s="2"/>
      <c r="Q98" s="2"/>
      <c r="R98" s="2"/>
      <c r="S98" s="2"/>
      <c r="T98" s="2"/>
      <c r="U98" s="2"/>
      <c r="V98" s="2"/>
      <c r="W98" s="2"/>
      <c r="X98" s="2"/>
      <c r="Y98" s="2"/>
      <c r="Z98" s="2"/>
      <c r="AA98" s="2"/>
      <c r="AB98" s="2"/>
      <c r="AC98" s="2"/>
      <c r="AD98" s="2"/>
      <c r="AE98" s="2"/>
    </row>
    <row r="99" spans="1:31" ht="15.75" customHeight="1" x14ac:dyDescent="0.25">
      <c r="A99" s="2"/>
      <c r="B99" s="2"/>
      <c r="C99" s="2"/>
      <c r="D99" s="2"/>
      <c r="E99" s="2"/>
      <c r="F99" s="2"/>
      <c r="G99" s="2"/>
      <c r="H99" s="17"/>
      <c r="I99" s="17"/>
      <c r="J99" s="17"/>
      <c r="K99" s="2"/>
      <c r="L99" s="2"/>
      <c r="M99" s="2"/>
      <c r="N99" s="2"/>
      <c r="O99" s="2"/>
      <c r="P99" s="2"/>
      <c r="Q99" s="2"/>
      <c r="R99" s="2"/>
      <c r="S99" s="2"/>
      <c r="T99" s="2"/>
      <c r="U99" s="2"/>
      <c r="V99" s="2"/>
      <c r="W99" s="2"/>
      <c r="X99" s="2"/>
      <c r="Y99" s="2"/>
      <c r="Z99" s="2"/>
      <c r="AA99" s="2"/>
      <c r="AB99" s="2"/>
      <c r="AC99" s="2"/>
      <c r="AD99" s="2"/>
      <c r="AE99" s="2"/>
    </row>
    <row r="100" spans="1:31" ht="15.75" customHeight="1" x14ac:dyDescent="0.25">
      <c r="A100" s="2"/>
      <c r="B100" s="2"/>
      <c r="C100" s="2"/>
      <c r="D100" s="2"/>
      <c r="E100" s="2"/>
      <c r="F100" s="2"/>
      <c r="G100" s="2"/>
      <c r="H100" s="17"/>
      <c r="I100" s="17"/>
      <c r="J100" s="17"/>
      <c r="K100" s="2"/>
      <c r="L100" s="2"/>
      <c r="M100" s="2"/>
      <c r="N100" s="2"/>
      <c r="O100" s="2"/>
      <c r="P100" s="2"/>
      <c r="Q100" s="2"/>
      <c r="R100" s="2"/>
      <c r="S100" s="2"/>
      <c r="T100" s="2"/>
      <c r="U100" s="2"/>
      <c r="V100" s="2"/>
      <c r="W100" s="2"/>
      <c r="X100" s="2"/>
      <c r="Y100" s="2"/>
      <c r="Z100" s="2"/>
      <c r="AA100" s="2"/>
      <c r="AB100" s="2"/>
      <c r="AC100" s="2"/>
      <c r="AD100" s="2"/>
      <c r="AE100" s="2"/>
    </row>
    <row r="101" spans="1:31" ht="15.75" customHeight="1" x14ac:dyDescent="0.25">
      <c r="A101" s="2"/>
      <c r="B101" s="2"/>
      <c r="C101" s="2"/>
      <c r="D101" s="2"/>
      <c r="E101" s="2"/>
      <c r="F101" s="2"/>
      <c r="G101" s="2"/>
      <c r="H101" s="17"/>
      <c r="I101" s="17"/>
      <c r="J101" s="17"/>
      <c r="K101" s="2"/>
      <c r="L101" s="2"/>
      <c r="M101" s="2"/>
      <c r="N101" s="2"/>
      <c r="O101" s="2"/>
      <c r="P101" s="2"/>
      <c r="Q101" s="2"/>
      <c r="R101" s="2"/>
      <c r="S101" s="2"/>
      <c r="T101" s="2"/>
      <c r="U101" s="2"/>
      <c r="V101" s="2"/>
      <c r="W101" s="2"/>
      <c r="X101" s="2"/>
      <c r="Y101" s="2"/>
      <c r="Z101" s="2"/>
      <c r="AA101" s="2"/>
      <c r="AB101" s="2"/>
      <c r="AC101" s="2"/>
      <c r="AD101" s="2"/>
      <c r="AE101" s="2"/>
    </row>
    <row r="102" spans="1:31" ht="15.75" customHeight="1" x14ac:dyDescent="0.25">
      <c r="A102" s="2"/>
      <c r="B102" s="2"/>
      <c r="C102" s="2"/>
      <c r="D102" s="2"/>
      <c r="E102" s="2"/>
      <c r="F102" s="2"/>
      <c r="G102" s="2"/>
      <c r="H102" s="17"/>
      <c r="I102" s="17"/>
      <c r="J102" s="17"/>
      <c r="K102" s="2"/>
      <c r="L102" s="2"/>
      <c r="M102" s="2"/>
      <c r="N102" s="2"/>
      <c r="O102" s="2"/>
      <c r="P102" s="2"/>
      <c r="Q102" s="2"/>
      <c r="R102" s="2"/>
      <c r="S102" s="2"/>
      <c r="T102" s="2"/>
      <c r="U102" s="2"/>
      <c r="V102" s="2"/>
      <c r="W102" s="2"/>
      <c r="X102" s="2"/>
      <c r="Y102" s="2"/>
      <c r="Z102" s="2"/>
      <c r="AA102" s="2"/>
      <c r="AB102" s="2"/>
      <c r="AC102" s="2"/>
      <c r="AD102" s="2"/>
      <c r="AE102" s="2"/>
    </row>
    <row r="103" spans="1:31" ht="15.75" customHeight="1" x14ac:dyDescent="0.25">
      <c r="A103" s="2"/>
      <c r="B103" s="2"/>
      <c r="C103" s="2"/>
      <c r="D103" s="2"/>
      <c r="E103" s="2"/>
      <c r="F103" s="2"/>
      <c r="G103" s="2"/>
      <c r="H103" s="17"/>
      <c r="I103" s="17"/>
      <c r="J103" s="17"/>
      <c r="K103" s="2"/>
      <c r="L103" s="2"/>
      <c r="M103" s="2"/>
      <c r="N103" s="2"/>
      <c r="O103" s="2"/>
      <c r="P103" s="2"/>
      <c r="Q103" s="2"/>
      <c r="R103" s="2"/>
      <c r="S103" s="2"/>
      <c r="T103" s="2"/>
      <c r="U103" s="2"/>
      <c r="V103" s="2"/>
      <c r="W103" s="2"/>
      <c r="X103" s="2"/>
      <c r="Y103" s="2"/>
      <c r="Z103" s="2"/>
      <c r="AA103" s="2"/>
      <c r="AB103" s="2"/>
      <c r="AC103" s="2"/>
      <c r="AD103" s="2"/>
      <c r="AE103" s="2"/>
    </row>
    <row r="104" spans="1:31" ht="15.75" customHeight="1" x14ac:dyDescent="0.25">
      <c r="A104" s="2"/>
      <c r="B104" s="2"/>
      <c r="C104" s="2"/>
      <c r="D104" s="2"/>
      <c r="E104" s="2"/>
      <c r="F104" s="2"/>
      <c r="G104" s="2"/>
      <c r="H104" s="17"/>
      <c r="I104" s="17"/>
      <c r="J104" s="17"/>
      <c r="K104" s="2"/>
      <c r="L104" s="2"/>
      <c r="M104" s="2"/>
      <c r="N104" s="2"/>
      <c r="O104" s="2"/>
      <c r="P104" s="2"/>
      <c r="Q104" s="2"/>
      <c r="R104" s="2"/>
      <c r="S104" s="2"/>
      <c r="T104" s="2"/>
      <c r="U104" s="2"/>
      <c r="V104" s="2"/>
      <c r="W104" s="2"/>
      <c r="X104" s="2"/>
      <c r="Y104" s="2"/>
      <c r="Z104" s="2"/>
      <c r="AA104" s="2"/>
      <c r="AB104" s="2"/>
      <c r="AC104" s="2"/>
      <c r="AD104" s="2"/>
      <c r="AE104" s="2"/>
    </row>
    <row r="105" spans="1:31" ht="15.75" customHeight="1" x14ac:dyDescent="0.25">
      <c r="A105" s="2"/>
      <c r="B105" s="2"/>
      <c r="C105" s="2"/>
      <c r="D105" s="2"/>
      <c r="E105" s="2"/>
      <c r="F105" s="2"/>
      <c r="G105" s="2"/>
      <c r="H105" s="17"/>
      <c r="I105" s="17"/>
      <c r="J105" s="17"/>
      <c r="K105" s="2"/>
      <c r="L105" s="2"/>
      <c r="M105" s="2"/>
      <c r="N105" s="2"/>
      <c r="O105" s="2"/>
      <c r="P105" s="2"/>
      <c r="Q105" s="2"/>
      <c r="R105" s="2"/>
      <c r="S105" s="2"/>
      <c r="T105" s="2"/>
      <c r="U105" s="2"/>
      <c r="V105" s="2"/>
      <c r="W105" s="2"/>
      <c r="X105" s="2"/>
      <c r="Y105" s="2"/>
      <c r="Z105" s="2"/>
      <c r="AA105" s="2"/>
      <c r="AB105" s="2"/>
      <c r="AC105" s="2"/>
      <c r="AD105" s="2"/>
      <c r="AE105" s="2"/>
    </row>
    <row r="106" spans="1:31" ht="15.75" customHeight="1" x14ac:dyDescent="0.25">
      <c r="A106" s="2"/>
      <c r="B106" s="2"/>
      <c r="C106" s="2"/>
      <c r="D106" s="2"/>
      <c r="E106" s="2"/>
      <c r="F106" s="2"/>
      <c r="G106" s="2"/>
      <c r="H106" s="17"/>
      <c r="I106" s="17"/>
      <c r="J106" s="17"/>
      <c r="K106" s="2"/>
      <c r="L106" s="2"/>
      <c r="M106" s="2"/>
      <c r="N106" s="2"/>
      <c r="O106" s="2"/>
      <c r="P106" s="2"/>
      <c r="Q106" s="2"/>
      <c r="R106" s="2"/>
      <c r="S106" s="2"/>
      <c r="T106" s="2"/>
      <c r="U106" s="2"/>
      <c r="V106" s="2"/>
      <c r="W106" s="2"/>
      <c r="X106" s="2"/>
      <c r="Y106" s="2"/>
      <c r="Z106" s="2"/>
      <c r="AA106" s="2"/>
      <c r="AB106" s="2"/>
      <c r="AC106" s="2"/>
      <c r="AD106" s="2"/>
      <c r="AE106" s="2"/>
    </row>
    <row r="107" spans="1:31" ht="15.75" customHeight="1" x14ac:dyDescent="0.25">
      <c r="A107" s="2"/>
      <c r="B107" s="2"/>
      <c r="C107" s="2"/>
      <c r="D107" s="2"/>
      <c r="E107" s="2"/>
      <c r="F107" s="2"/>
      <c r="G107" s="2"/>
      <c r="H107" s="17"/>
      <c r="I107" s="17"/>
      <c r="J107" s="17"/>
      <c r="K107" s="2"/>
      <c r="L107" s="2"/>
      <c r="M107" s="2"/>
      <c r="N107" s="2"/>
      <c r="O107" s="2"/>
      <c r="P107" s="2"/>
      <c r="Q107" s="2"/>
      <c r="R107" s="2"/>
      <c r="S107" s="2"/>
      <c r="T107" s="2"/>
      <c r="U107" s="2"/>
      <c r="V107" s="2"/>
      <c r="W107" s="2"/>
      <c r="X107" s="2"/>
      <c r="Y107" s="2"/>
      <c r="Z107" s="2"/>
      <c r="AA107" s="2"/>
      <c r="AB107" s="2"/>
      <c r="AC107" s="2"/>
      <c r="AD107" s="2"/>
      <c r="AE107" s="2"/>
    </row>
    <row r="108" spans="1:31" ht="15.75" customHeight="1" x14ac:dyDescent="0.25">
      <c r="A108" s="2"/>
      <c r="B108" s="2"/>
      <c r="C108" s="2"/>
      <c r="D108" s="2"/>
      <c r="E108" s="2"/>
      <c r="F108" s="2"/>
      <c r="G108" s="2"/>
      <c r="H108" s="17"/>
      <c r="I108" s="17"/>
      <c r="J108" s="17"/>
      <c r="K108" s="2"/>
      <c r="L108" s="2"/>
      <c r="M108" s="2"/>
      <c r="N108" s="2"/>
      <c r="O108" s="2"/>
      <c r="P108" s="2"/>
      <c r="Q108" s="2"/>
      <c r="R108" s="2"/>
      <c r="S108" s="2"/>
      <c r="T108" s="2"/>
      <c r="U108" s="2"/>
      <c r="V108" s="2"/>
      <c r="W108" s="2"/>
      <c r="X108" s="2"/>
      <c r="Y108" s="2"/>
      <c r="Z108" s="2"/>
      <c r="AA108" s="2"/>
      <c r="AB108" s="2"/>
      <c r="AC108" s="2"/>
      <c r="AD108" s="2"/>
      <c r="AE108" s="2"/>
    </row>
    <row r="109" spans="1:31" ht="15.75" customHeight="1" x14ac:dyDescent="0.25">
      <c r="A109" s="2"/>
      <c r="B109" s="2"/>
      <c r="C109" s="2"/>
      <c r="D109" s="2"/>
      <c r="E109" s="2"/>
      <c r="F109" s="2"/>
      <c r="G109" s="2"/>
      <c r="H109" s="17"/>
      <c r="I109" s="17"/>
      <c r="J109" s="17"/>
      <c r="K109" s="2"/>
      <c r="L109" s="2"/>
      <c r="M109" s="2"/>
      <c r="N109" s="2"/>
      <c r="O109" s="2"/>
      <c r="P109" s="2"/>
      <c r="Q109" s="2"/>
      <c r="R109" s="2"/>
      <c r="S109" s="2"/>
      <c r="T109" s="2"/>
      <c r="U109" s="2"/>
      <c r="V109" s="2"/>
      <c r="W109" s="2"/>
      <c r="X109" s="2"/>
      <c r="Y109" s="2"/>
      <c r="Z109" s="2"/>
      <c r="AA109" s="2"/>
      <c r="AB109" s="2"/>
      <c r="AC109" s="2"/>
      <c r="AD109" s="2"/>
      <c r="AE109" s="2"/>
    </row>
    <row r="110" spans="1:31" ht="15.75" customHeight="1" x14ac:dyDescent="0.25">
      <c r="A110" s="2"/>
      <c r="B110" s="2"/>
      <c r="C110" s="2"/>
      <c r="D110" s="2"/>
      <c r="E110" s="2"/>
      <c r="F110" s="2"/>
      <c r="G110" s="2"/>
      <c r="H110" s="17"/>
      <c r="I110" s="17"/>
      <c r="J110" s="17"/>
      <c r="K110" s="2"/>
      <c r="L110" s="2"/>
      <c r="M110" s="2"/>
      <c r="N110" s="2"/>
      <c r="O110" s="2"/>
      <c r="P110" s="2"/>
      <c r="Q110" s="2"/>
      <c r="R110" s="2"/>
      <c r="S110" s="2"/>
      <c r="T110" s="2"/>
      <c r="U110" s="2"/>
      <c r="V110" s="2"/>
      <c r="W110" s="2"/>
      <c r="X110" s="2"/>
      <c r="Y110" s="2"/>
      <c r="Z110" s="2"/>
      <c r="AA110" s="2"/>
      <c r="AB110" s="2"/>
      <c r="AC110" s="2"/>
      <c r="AD110" s="2"/>
      <c r="AE110" s="2"/>
    </row>
    <row r="111" spans="1:31" ht="15.75" customHeight="1" x14ac:dyDescent="0.25">
      <c r="A111" s="2"/>
      <c r="B111" s="2"/>
      <c r="C111" s="2"/>
      <c r="D111" s="2"/>
      <c r="E111" s="2"/>
      <c r="F111" s="2"/>
      <c r="G111" s="2"/>
      <c r="H111" s="17"/>
      <c r="I111" s="17"/>
      <c r="J111" s="17"/>
      <c r="K111" s="2"/>
      <c r="L111" s="2"/>
      <c r="M111" s="2"/>
      <c r="N111" s="2"/>
      <c r="O111" s="2"/>
      <c r="P111" s="2"/>
      <c r="Q111" s="2"/>
      <c r="R111" s="2"/>
      <c r="S111" s="2"/>
      <c r="T111" s="2"/>
      <c r="U111" s="2"/>
      <c r="V111" s="2"/>
      <c r="W111" s="2"/>
      <c r="X111" s="2"/>
      <c r="Y111" s="2"/>
      <c r="Z111" s="2"/>
      <c r="AA111" s="2"/>
      <c r="AB111" s="2"/>
      <c r="AC111" s="2"/>
      <c r="AD111" s="2"/>
      <c r="AE111" s="2"/>
    </row>
    <row r="112" spans="1:31" ht="15.75" customHeight="1" x14ac:dyDescent="0.25">
      <c r="A112" s="2"/>
      <c r="B112" s="2"/>
      <c r="C112" s="2"/>
      <c r="D112" s="2"/>
      <c r="E112" s="2"/>
      <c r="F112" s="2"/>
      <c r="G112" s="2"/>
      <c r="H112" s="17"/>
      <c r="I112" s="17"/>
      <c r="J112" s="17"/>
      <c r="K112" s="2"/>
      <c r="L112" s="2"/>
      <c r="M112" s="2"/>
      <c r="N112" s="2"/>
      <c r="O112" s="2"/>
      <c r="P112" s="2"/>
      <c r="Q112" s="2"/>
      <c r="R112" s="2"/>
      <c r="S112" s="2"/>
      <c r="T112" s="2"/>
      <c r="U112" s="2"/>
      <c r="V112" s="2"/>
      <c r="W112" s="2"/>
      <c r="X112" s="2"/>
      <c r="Y112" s="2"/>
      <c r="Z112" s="2"/>
      <c r="AA112" s="2"/>
      <c r="AB112" s="2"/>
      <c r="AC112" s="2"/>
      <c r="AD112" s="2"/>
      <c r="AE112" s="2"/>
    </row>
    <row r="113" spans="1:31" ht="15.75" customHeight="1" x14ac:dyDescent="0.25">
      <c r="A113" s="2"/>
      <c r="B113" s="2"/>
      <c r="C113" s="2"/>
      <c r="D113" s="2"/>
      <c r="E113" s="2"/>
      <c r="F113" s="2"/>
      <c r="G113" s="2"/>
      <c r="H113" s="17"/>
      <c r="I113" s="17"/>
      <c r="J113" s="17"/>
      <c r="K113" s="2"/>
      <c r="L113" s="2"/>
      <c r="M113" s="2"/>
      <c r="N113" s="2"/>
      <c r="O113" s="2"/>
      <c r="P113" s="2"/>
      <c r="Q113" s="2"/>
      <c r="R113" s="2"/>
      <c r="S113" s="2"/>
      <c r="T113" s="2"/>
      <c r="U113" s="2"/>
      <c r="V113" s="2"/>
      <c r="W113" s="2"/>
      <c r="X113" s="2"/>
      <c r="Y113" s="2"/>
      <c r="Z113" s="2"/>
      <c r="AA113" s="2"/>
      <c r="AB113" s="2"/>
      <c r="AC113" s="2"/>
      <c r="AD113" s="2"/>
      <c r="AE113" s="2"/>
    </row>
    <row r="114" spans="1:31" ht="15.75" customHeight="1" x14ac:dyDescent="0.25">
      <c r="A114" s="2"/>
      <c r="B114" s="2"/>
      <c r="C114" s="2"/>
      <c r="D114" s="2"/>
      <c r="E114" s="2"/>
      <c r="F114" s="2"/>
      <c r="G114" s="2"/>
      <c r="H114" s="17"/>
      <c r="I114" s="17"/>
      <c r="J114" s="17"/>
      <c r="K114" s="2"/>
      <c r="L114" s="2"/>
      <c r="M114" s="2"/>
      <c r="N114" s="2"/>
      <c r="O114" s="2"/>
      <c r="P114" s="2"/>
      <c r="Q114" s="2"/>
      <c r="R114" s="2"/>
      <c r="S114" s="2"/>
      <c r="T114" s="2"/>
      <c r="U114" s="2"/>
      <c r="V114" s="2"/>
      <c r="W114" s="2"/>
      <c r="X114" s="2"/>
      <c r="Y114" s="2"/>
      <c r="Z114" s="2"/>
      <c r="AA114" s="2"/>
      <c r="AB114" s="2"/>
      <c r="AC114" s="2"/>
      <c r="AD114" s="2"/>
      <c r="AE114" s="2"/>
    </row>
    <row r="115" spans="1:31" ht="15.75" customHeight="1" x14ac:dyDescent="0.25">
      <c r="A115" s="2"/>
      <c r="B115" s="2"/>
      <c r="C115" s="2"/>
      <c r="D115" s="2"/>
      <c r="E115" s="2"/>
      <c r="F115" s="2"/>
      <c r="G115" s="2"/>
      <c r="H115" s="17"/>
      <c r="I115" s="17"/>
      <c r="J115" s="17"/>
      <c r="K115" s="2"/>
      <c r="L115" s="2"/>
      <c r="M115" s="2"/>
      <c r="N115" s="2"/>
      <c r="O115" s="2"/>
      <c r="P115" s="2"/>
      <c r="Q115" s="2"/>
      <c r="R115" s="2"/>
      <c r="S115" s="2"/>
      <c r="T115" s="2"/>
      <c r="U115" s="2"/>
      <c r="V115" s="2"/>
      <c r="W115" s="2"/>
      <c r="X115" s="2"/>
      <c r="Y115" s="2"/>
      <c r="Z115" s="2"/>
      <c r="AA115" s="2"/>
      <c r="AB115" s="2"/>
      <c r="AC115" s="2"/>
      <c r="AD115" s="2"/>
      <c r="AE115" s="2"/>
    </row>
    <row r="116" spans="1:31" ht="15.75" customHeight="1" x14ac:dyDescent="0.25">
      <c r="A116" s="2"/>
      <c r="B116" s="2"/>
      <c r="C116" s="2"/>
      <c r="D116" s="2"/>
      <c r="E116" s="2"/>
      <c r="F116" s="2"/>
      <c r="G116" s="2"/>
      <c r="H116" s="17"/>
      <c r="I116" s="17"/>
      <c r="J116" s="17"/>
      <c r="K116" s="2"/>
      <c r="L116" s="2"/>
      <c r="M116" s="2"/>
      <c r="N116" s="2"/>
      <c r="O116" s="2"/>
      <c r="P116" s="2"/>
      <c r="Q116" s="2"/>
      <c r="R116" s="2"/>
      <c r="S116" s="2"/>
      <c r="T116" s="2"/>
      <c r="U116" s="2"/>
      <c r="V116" s="2"/>
      <c r="W116" s="2"/>
      <c r="X116" s="2"/>
      <c r="Y116" s="2"/>
      <c r="Z116" s="2"/>
      <c r="AA116" s="2"/>
      <c r="AB116" s="2"/>
      <c r="AC116" s="2"/>
      <c r="AD116" s="2"/>
      <c r="AE116" s="2"/>
    </row>
    <row r="117" spans="1:31" ht="15.75" customHeight="1" x14ac:dyDescent="0.25">
      <c r="A117" s="2"/>
      <c r="B117" s="2"/>
      <c r="C117" s="2"/>
      <c r="D117" s="2"/>
      <c r="E117" s="2"/>
      <c r="F117" s="2"/>
      <c r="G117" s="2"/>
      <c r="H117" s="17"/>
      <c r="I117" s="17"/>
      <c r="J117" s="17"/>
      <c r="K117" s="2"/>
      <c r="L117" s="2"/>
      <c r="M117" s="2"/>
      <c r="N117" s="2"/>
      <c r="O117" s="2"/>
      <c r="P117" s="2"/>
      <c r="Q117" s="2"/>
      <c r="R117" s="2"/>
      <c r="S117" s="2"/>
      <c r="T117" s="2"/>
      <c r="U117" s="2"/>
      <c r="V117" s="2"/>
      <c r="W117" s="2"/>
      <c r="X117" s="2"/>
      <c r="Y117" s="2"/>
      <c r="Z117" s="2"/>
      <c r="AA117" s="2"/>
      <c r="AB117" s="2"/>
      <c r="AC117" s="2"/>
      <c r="AD117" s="2"/>
      <c r="AE117" s="2"/>
    </row>
    <row r="118" spans="1:31" ht="15.75" customHeight="1" x14ac:dyDescent="0.25">
      <c r="A118" s="2"/>
      <c r="B118" s="2"/>
      <c r="C118" s="2"/>
      <c r="D118" s="2"/>
      <c r="E118" s="2"/>
      <c r="F118" s="2"/>
      <c r="G118" s="2"/>
      <c r="H118" s="17"/>
      <c r="I118" s="17"/>
      <c r="J118" s="17"/>
      <c r="K118" s="2"/>
      <c r="L118" s="2"/>
      <c r="M118" s="2"/>
      <c r="N118" s="2"/>
      <c r="O118" s="2"/>
      <c r="P118" s="2"/>
      <c r="Q118" s="2"/>
      <c r="R118" s="2"/>
      <c r="S118" s="2"/>
      <c r="T118" s="2"/>
      <c r="U118" s="2"/>
      <c r="V118" s="2"/>
      <c r="W118" s="2"/>
      <c r="X118" s="2"/>
      <c r="Y118" s="2"/>
      <c r="Z118" s="2"/>
      <c r="AA118" s="2"/>
      <c r="AB118" s="2"/>
      <c r="AC118" s="2"/>
      <c r="AD118" s="2"/>
      <c r="AE118" s="2"/>
    </row>
    <row r="119" spans="1:31" ht="15.75" customHeight="1" x14ac:dyDescent="0.25">
      <c r="A119" s="2"/>
      <c r="B119" s="2"/>
      <c r="C119" s="2"/>
      <c r="D119" s="2"/>
      <c r="E119" s="2"/>
      <c r="F119" s="2"/>
      <c r="G119" s="2"/>
      <c r="H119" s="17"/>
      <c r="I119" s="17"/>
      <c r="J119" s="17"/>
      <c r="K119" s="2"/>
      <c r="L119" s="2"/>
      <c r="M119" s="2"/>
      <c r="N119" s="2"/>
      <c r="O119" s="2"/>
      <c r="P119" s="2"/>
      <c r="Q119" s="2"/>
      <c r="R119" s="2"/>
      <c r="S119" s="2"/>
      <c r="T119" s="2"/>
      <c r="U119" s="2"/>
      <c r="V119" s="2"/>
      <c r="W119" s="2"/>
      <c r="X119" s="2"/>
      <c r="Y119" s="2"/>
      <c r="Z119" s="2"/>
      <c r="AA119" s="2"/>
      <c r="AB119" s="2"/>
      <c r="AC119" s="2"/>
      <c r="AD119" s="2"/>
      <c r="AE119" s="2"/>
    </row>
    <row r="120" spans="1:31" ht="15.75" customHeight="1" x14ac:dyDescent="0.25">
      <c r="A120" s="2"/>
      <c r="B120" s="2"/>
      <c r="C120" s="2"/>
      <c r="D120" s="2"/>
      <c r="E120" s="2"/>
      <c r="F120" s="2"/>
      <c r="G120" s="2"/>
      <c r="H120" s="17"/>
      <c r="I120" s="17"/>
      <c r="J120" s="17"/>
      <c r="K120" s="2"/>
      <c r="L120" s="2"/>
      <c r="M120" s="2"/>
      <c r="N120" s="2"/>
      <c r="O120" s="2"/>
      <c r="P120" s="2"/>
      <c r="Q120" s="2"/>
      <c r="R120" s="2"/>
      <c r="S120" s="2"/>
      <c r="T120" s="2"/>
      <c r="U120" s="2"/>
      <c r="V120" s="2"/>
      <c r="W120" s="2"/>
      <c r="X120" s="2"/>
      <c r="Y120" s="2"/>
      <c r="Z120" s="2"/>
      <c r="AA120" s="2"/>
      <c r="AB120" s="2"/>
      <c r="AC120" s="2"/>
      <c r="AD120" s="2"/>
      <c r="AE120" s="2"/>
    </row>
    <row r="121" spans="1:31" ht="15.75" customHeight="1" x14ac:dyDescent="0.25">
      <c r="A121" s="2"/>
      <c r="B121" s="2"/>
      <c r="C121" s="2"/>
      <c r="D121" s="2"/>
      <c r="E121" s="2"/>
      <c r="F121" s="2"/>
      <c r="G121" s="2"/>
      <c r="H121" s="17"/>
      <c r="I121" s="17"/>
      <c r="J121" s="17"/>
      <c r="K121" s="2"/>
      <c r="L121" s="2"/>
      <c r="M121" s="2"/>
      <c r="N121" s="2"/>
      <c r="O121" s="2"/>
      <c r="P121" s="2"/>
      <c r="Q121" s="2"/>
      <c r="R121" s="2"/>
      <c r="S121" s="2"/>
      <c r="T121" s="2"/>
      <c r="U121" s="2"/>
      <c r="V121" s="2"/>
      <c r="W121" s="2"/>
      <c r="X121" s="2"/>
      <c r="Y121" s="2"/>
      <c r="Z121" s="2"/>
      <c r="AA121" s="2"/>
      <c r="AB121" s="2"/>
      <c r="AC121" s="2"/>
      <c r="AD121" s="2"/>
      <c r="AE121" s="2"/>
    </row>
    <row r="122" spans="1:31" ht="15.75" customHeight="1" x14ac:dyDescent="0.25">
      <c r="A122" s="2"/>
      <c r="B122" s="2"/>
      <c r="C122" s="2"/>
      <c r="D122" s="2"/>
      <c r="E122" s="2"/>
      <c r="F122" s="2"/>
      <c r="G122" s="2"/>
      <c r="H122" s="17"/>
      <c r="I122" s="17"/>
      <c r="J122" s="17"/>
      <c r="K122" s="2"/>
      <c r="L122" s="2"/>
      <c r="M122" s="2"/>
      <c r="N122" s="2"/>
      <c r="O122" s="2"/>
      <c r="P122" s="2"/>
      <c r="Q122" s="2"/>
      <c r="R122" s="2"/>
      <c r="S122" s="2"/>
      <c r="T122" s="2"/>
      <c r="U122" s="2"/>
      <c r="V122" s="2"/>
      <c r="W122" s="2"/>
      <c r="X122" s="2"/>
      <c r="Y122" s="2"/>
      <c r="Z122" s="2"/>
      <c r="AA122" s="2"/>
      <c r="AB122" s="2"/>
      <c r="AC122" s="2"/>
      <c r="AD122" s="2"/>
      <c r="AE122" s="2"/>
    </row>
    <row r="123" spans="1:31" ht="15.75" customHeight="1" x14ac:dyDescent="0.25">
      <c r="A123" s="2"/>
      <c r="B123" s="2"/>
      <c r="C123" s="2"/>
      <c r="D123" s="2"/>
      <c r="E123" s="2"/>
      <c r="F123" s="2"/>
      <c r="G123" s="2"/>
      <c r="H123" s="17"/>
      <c r="I123" s="17"/>
      <c r="J123" s="17"/>
      <c r="K123" s="2"/>
      <c r="L123" s="2"/>
      <c r="M123" s="2"/>
      <c r="N123" s="2"/>
      <c r="O123" s="2"/>
      <c r="P123" s="2"/>
      <c r="Q123" s="2"/>
      <c r="R123" s="2"/>
      <c r="S123" s="2"/>
      <c r="T123" s="2"/>
      <c r="U123" s="2"/>
      <c r="V123" s="2"/>
      <c r="W123" s="2"/>
      <c r="X123" s="2"/>
      <c r="Y123" s="2"/>
      <c r="Z123" s="2"/>
      <c r="AA123" s="2"/>
      <c r="AB123" s="2"/>
      <c r="AC123" s="2"/>
      <c r="AD123" s="2"/>
      <c r="AE123" s="2"/>
    </row>
    <row r="124" spans="1:31" ht="15.75" customHeight="1" x14ac:dyDescent="0.25">
      <c r="A124" s="2"/>
      <c r="B124" s="2"/>
      <c r="C124" s="2"/>
      <c r="D124" s="2"/>
      <c r="E124" s="2"/>
      <c r="F124" s="2"/>
      <c r="G124" s="2"/>
      <c r="H124" s="17"/>
      <c r="I124" s="17"/>
      <c r="J124" s="17"/>
      <c r="K124" s="2"/>
      <c r="L124" s="2"/>
      <c r="M124" s="2"/>
      <c r="N124" s="2"/>
      <c r="O124" s="2"/>
      <c r="P124" s="2"/>
      <c r="Q124" s="2"/>
      <c r="R124" s="2"/>
      <c r="S124" s="2"/>
      <c r="T124" s="2"/>
      <c r="U124" s="2"/>
      <c r="V124" s="2"/>
      <c r="W124" s="2"/>
      <c r="X124" s="2"/>
      <c r="Y124" s="2"/>
      <c r="Z124" s="2"/>
      <c r="AA124" s="2"/>
      <c r="AB124" s="2"/>
      <c r="AC124" s="2"/>
      <c r="AD124" s="2"/>
      <c r="AE124" s="2"/>
    </row>
    <row r="125" spans="1:31" ht="15.75" customHeight="1" x14ac:dyDescent="0.25">
      <c r="A125" s="2"/>
      <c r="B125" s="2"/>
      <c r="C125" s="2"/>
      <c r="D125" s="2"/>
      <c r="E125" s="2"/>
      <c r="F125" s="2"/>
      <c r="G125" s="2"/>
      <c r="H125" s="17"/>
      <c r="I125" s="17"/>
      <c r="J125" s="17"/>
      <c r="K125" s="2"/>
      <c r="L125" s="2"/>
      <c r="M125" s="2"/>
      <c r="N125" s="2"/>
      <c r="O125" s="2"/>
      <c r="P125" s="2"/>
      <c r="Q125" s="2"/>
      <c r="R125" s="2"/>
      <c r="S125" s="2"/>
      <c r="T125" s="2"/>
      <c r="U125" s="2"/>
      <c r="V125" s="2"/>
      <c r="W125" s="2"/>
      <c r="X125" s="2"/>
      <c r="Y125" s="2"/>
      <c r="Z125" s="2"/>
      <c r="AA125" s="2"/>
      <c r="AB125" s="2"/>
      <c r="AC125" s="2"/>
      <c r="AD125" s="2"/>
      <c r="AE125" s="2"/>
    </row>
    <row r="126" spans="1:31" ht="15.75" customHeight="1" x14ac:dyDescent="0.25">
      <c r="A126" s="2"/>
      <c r="B126" s="2"/>
      <c r="C126" s="2"/>
      <c r="D126" s="2"/>
      <c r="E126" s="2"/>
      <c r="F126" s="2"/>
      <c r="G126" s="2"/>
      <c r="H126" s="17"/>
      <c r="I126" s="17"/>
      <c r="J126" s="17"/>
      <c r="K126" s="2"/>
      <c r="L126" s="2"/>
      <c r="M126" s="2"/>
      <c r="N126" s="2"/>
      <c r="O126" s="2"/>
      <c r="P126" s="2"/>
      <c r="Q126" s="2"/>
      <c r="R126" s="2"/>
      <c r="S126" s="2"/>
      <c r="T126" s="2"/>
      <c r="U126" s="2"/>
      <c r="V126" s="2"/>
      <c r="W126" s="2"/>
      <c r="X126" s="2"/>
      <c r="Y126" s="2"/>
      <c r="Z126" s="2"/>
      <c r="AA126" s="2"/>
      <c r="AB126" s="2"/>
      <c r="AC126" s="2"/>
      <c r="AD126" s="2"/>
      <c r="AE126" s="2"/>
    </row>
    <row r="127" spans="1:31" ht="15.75" customHeight="1" x14ac:dyDescent="0.25">
      <c r="A127" s="2"/>
      <c r="B127" s="2"/>
      <c r="C127" s="2"/>
      <c r="D127" s="2"/>
      <c r="E127" s="2"/>
      <c r="F127" s="2"/>
      <c r="G127" s="2"/>
      <c r="H127" s="17"/>
      <c r="I127" s="17"/>
      <c r="J127" s="17"/>
      <c r="K127" s="2"/>
      <c r="L127" s="2"/>
      <c r="M127" s="2"/>
      <c r="N127" s="2"/>
      <c r="O127" s="2"/>
      <c r="P127" s="2"/>
      <c r="Q127" s="2"/>
      <c r="R127" s="2"/>
      <c r="S127" s="2"/>
      <c r="T127" s="2"/>
      <c r="U127" s="2"/>
      <c r="V127" s="2"/>
      <c r="W127" s="2"/>
      <c r="X127" s="2"/>
      <c r="Y127" s="2"/>
      <c r="Z127" s="2"/>
      <c r="AA127" s="2"/>
      <c r="AB127" s="2"/>
      <c r="AC127" s="2"/>
      <c r="AD127" s="2"/>
      <c r="AE127" s="2"/>
    </row>
    <row r="128" spans="1:31" ht="15.75" customHeight="1" x14ac:dyDescent="0.25">
      <c r="A128" s="2"/>
      <c r="B128" s="2"/>
      <c r="C128" s="2"/>
      <c r="D128" s="2"/>
      <c r="E128" s="2"/>
      <c r="F128" s="2"/>
      <c r="G128" s="2"/>
      <c r="H128" s="17"/>
      <c r="I128" s="17"/>
      <c r="J128" s="17"/>
      <c r="K128" s="2"/>
      <c r="L128" s="2"/>
      <c r="M128" s="2"/>
      <c r="N128" s="2"/>
      <c r="O128" s="2"/>
      <c r="P128" s="2"/>
      <c r="Q128" s="2"/>
      <c r="R128" s="2"/>
      <c r="S128" s="2"/>
      <c r="T128" s="2"/>
      <c r="U128" s="2"/>
      <c r="V128" s="2"/>
      <c r="W128" s="2"/>
      <c r="X128" s="2"/>
      <c r="Y128" s="2"/>
      <c r="Z128" s="2"/>
      <c r="AA128" s="2"/>
      <c r="AB128" s="2"/>
      <c r="AC128" s="2"/>
      <c r="AD128" s="2"/>
      <c r="AE128" s="2"/>
    </row>
    <row r="129" spans="1:31" ht="15.75" customHeight="1" x14ac:dyDescent="0.25">
      <c r="A129" s="2"/>
      <c r="B129" s="2"/>
      <c r="C129" s="2"/>
      <c r="D129" s="2"/>
      <c r="E129" s="2"/>
      <c r="F129" s="2"/>
      <c r="G129" s="2"/>
      <c r="H129" s="17"/>
      <c r="I129" s="17"/>
      <c r="J129" s="17"/>
      <c r="K129" s="2"/>
      <c r="L129" s="2"/>
      <c r="M129" s="2"/>
      <c r="N129" s="2"/>
      <c r="O129" s="2"/>
      <c r="P129" s="2"/>
      <c r="Q129" s="2"/>
      <c r="R129" s="2"/>
      <c r="S129" s="2"/>
      <c r="T129" s="2"/>
      <c r="U129" s="2"/>
      <c r="V129" s="2"/>
      <c r="W129" s="2"/>
      <c r="X129" s="2"/>
      <c r="Y129" s="2"/>
      <c r="Z129" s="2"/>
      <c r="AA129" s="2"/>
      <c r="AB129" s="2"/>
      <c r="AC129" s="2"/>
      <c r="AD129" s="2"/>
      <c r="AE129" s="2"/>
    </row>
    <row r="130" spans="1:31" ht="15.75" customHeight="1" x14ac:dyDescent="0.25">
      <c r="A130" s="2"/>
      <c r="B130" s="2"/>
      <c r="C130" s="2"/>
      <c r="D130" s="2"/>
      <c r="E130" s="2"/>
      <c r="F130" s="2"/>
      <c r="G130" s="2"/>
      <c r="H130" s="17"/>
      <c r="I130" s="17"/>
      <c r="J130" s="17"/>
      <c r="K130" s="2"/>
      <c r="L130" s="2"/>
      <c r="M130" s="2"/>
      <c r="N130" s="2"/>
      <c r="O130" s="2"/>
      <c r="P130" s="2"/>
      <c r="Q130" s="2"/>
      <c r="R130" s="2"/>
      <c r="S130" s="2"/>
      <c r="T130" s="2"/>
      <c r="U130" s="2"/>
      <c r="V130" s="2"/>
      <c r="W130" s="2"/>
      <c r="X130" s="2"/>
      <c r="Y130" s="2"/>
      <c r="Z130" s="2"/>
      <c r="AA130" s="2"/>
      <c r="AB130" s="2"/>
      <c r="AC130" s="2"/>
      <c r="AD130" s="2"/>
      <c r="AE130" s="2"/>
    </row>
    <row r="131" spans="1:31" ht="15.75" customHeight="1" x14ac:dyDescent="0.25">
      <c r="A131" s="2"/>
      <c r="B131" s="2"/>
      <c r="C131" s="2"/>
      <c r="D131" s="2"/>
      <c r="E131" s="2"/>
      <c r="F131" s="2"/>
      <c r="G131" s="2"/>
      <c r="H131" s="17"/>
      <c r="I131" s="17"/>
      <c r="J131" s="17"/>
      <c r="K131" s="2"/>
      <c r="L131" s="2"/>
      <c r="M131" s="2"/>
      <c r="N131" s="2"/>
      <c r="O131" s="2"/>
      <c r="P131" s="2"/>
      <c r="Q131" s="2"/>
      <c r="R131" s="2"/>
      <c r="S131" s="2"/>
      <c r="T131" s="2"/>
      <c r="U131" s="2"/>
      <c r="V131" s="2"/>
      <c r="W131" s="2"/>
      <c r="X131" s="2"/>
      <c r="Y131" s="2"/>
      <c r="Z131" s="2"/>
      <c r="AA131" s="2"/>
      <c r="AB131" s="2"/>
      <c r="AC131" s="2"/>
      <c r="AD131" s="2"/>
      <c r="AE131" s="2"/>
    </row>
    <row r="132" spans="1:31" ht="15.75" customHeight="1" x14ac:dyDescent="0.25">
      <c r="A132" s="2"/>
      <c r="B132" s="2"/>
      <c r="C132" s="2"/>
      <c r="D132" s="2"/>
      <c r="E132" s="2"/>
      <c r="F132" s="2"/>
      <c r="G132" s="2"/>
      <c r="H132" s="17"/>
      <c r="I132" s="17"/>
      <c r="J132" s="17"/>
      <c r="K132" s="2"/>
      <c r="L132" s="2"/>
      <c r="M132" s="2"/>
      <c r="N132" s="2"/>
      <c r="O132" s="2"/>
      <c r="P132" s="2"/>
      <c r="Q132" s="2"/>
      <c r="R132" s="2"/>
      <c r="S132" s="2"/>
      <c r="T132" s="2"/>
      <c r="U132" s="2"/>
      <c r="V132" s="2"/>
      <c r="W132" s="2"/>
      <c r="X132" s="2"/>
      <c r="Y132" s="2"/>
      <c r="Z132" s="2"/>
      <c r="AA132" s="2"/>
      <c r="AB132" s="2"/>
      <c r="AC132" s="2"/>
      <c r="AD132" s="2"/>
      <c r="AE132" s="2"/>
    </row>
    <row r="133" spans="1:31" ht="15.75" customHeight="1" x14ac:dyDescent="0.25">
      <c r="A133" s="2"/>
      <c r="B133" s="2"/>
      <c r="C133" s="2"/>
      <c r="D133" s="2"/>
      <c r="E133" s="2"/>
      <c r="F133" s="2"/>
      <c r="G133" s="2"/>
      <c r="H133" s="17"/>
      <c r="I133" s="17"/>
      <c r="J133" s="17"/>
      <c r="K133" s="2"/>
      <c r="L133" s="2"/>
      <c r="M133" s="2"/>
      <c r="N133" s="2"/>
      <c r="O133" s="2"/>
      <c r="P133" s="2"/>
      <c r="Q133" s="2"/>
      <c r="R133" s="2"/>
      <c r="S133" s="2"/>
      <c r="T133" s="2"/>
      <c r="U133" s="2"/>
      <c r="V133" s="2"/>
      <c r="W133" s="2"/>
      <c r="X133" s="2"/>
      <c r="Y133" s="2"/>
      <c r="Z133" s="2"/>
      <c r="AA133" s="2"/>
      <c r="AB133" s="2"/>
      <c r="AC133" s="2"/>
      <c r="AD133" s="2"/>
      <c r="AE133" s="2"/>
    </row>
    <row r="134" spans="1:31" ht="15.75" customHeight="1" x14ac:dyDescent="0.25">
      <c r="A134" s="2"/>
      <c r="B134" s="2"/>
      <c r="C134" s="2"/>
      <c r="D134" s="2"/>
      <c r="E134" s="2"/>
      <c r="F134" s="2"/>
      <c r="G134" s="2"/>
      <c r="H134" s="17"/>
      <c r="I134" s="17"/>
      <c r="J134" s="17"/>
      <c r="K134" s="2"/>
      <c r="L134" s="2"/>
      <c r="M134" s="2"/>
      <c r="N134" s="2"/>
      <c r="O134" s="2"/>
      <c r="P134" s="2"/>
      <c r="Q134" s="2"/>
      <c r="R134" s="2"/>
      <c r="S134" s="2"/>
      <c r="T134" s="2"/>
      <c r="U134" s="2"/>
      <c r="V134" s="2"/>
      <c r="W134" s="2"/>
      <c r="X134" s="2"/>
      <c r="Y134" s="2"/>
      <c r="Z134" s="2"/>
      <c r="AA134" s="2"/>
      <c r="AB134" s="2"/>
      <c r="AC134" s="2"/>
      <c r="AD134" s="2"/>
      <c r="AE134" s="2"/>
    </row>
    <row r="135" spans="1:31" ht="15.75" customHeight="1" x14ac:dyDescent="0.25">
      <c r="A135" s="2"/>
      <c r="B135" s="2"/>
      <c r="C135" s="2"/>
      <c r="D135" s="2"/>
      <c r="E135" s="2"/>
      <c r="F135" s="2"/>
      <c r="G135" s="2"/>
      <c r="H135" s="17"/>
      <c r="I135" s="17"/>
      <c r="J135" s="17"/>
      <c r="K135" s="2"/>
      <c r="L135" s="2"/>
      <c r="M135" s="2"/>
      <c r="N135" s="2"/>
      <c r="O135" s="2"/>
      <c r="P135" s="2"/>
      <c r="Q135" s="2"/>
      <c r="R135" s="2"/>
      <c r="S135" s="2"/>
      <c r="T135" s="2"/>
      <c r="U135" s="2"/>
      <c r="V135" s="2"/>
      <c r="W135" s="2"/>
      <c r="X135" s="2"/>
      <c r="Y135" s="2"/>
      <c r="Z135" s="2"/>
      <c r="AA135" s="2"/>
      <c r="AB135" s="2"/>
      <c r="AC135" s="2"/>
      <c r="AD135" s="2"/>
      <c r="AE135" s="2"/>
    </row>
    <row r="136" spans="1:31" ht="15.75" customHeight="1" x14ac:dyDescent="0.25">
      <c r="A136" s="2"/>
      <c r="B136" s="2"/>
      <c r="C136" s="2"/>
      <c r="D136" s="2"/>
      <c r="E136" s="2"/>
      <c r="F136" s="2"/>
      <c r="G136" s="2"/>
      <c r="H136" s="17"/>
      <c r="I136" s="17"/>
      <c r="J136" s="17"/>
      <c r="K136" s="2"/>
      <c r="L136" s="2"/>
      <c r="M136" s="2"/>
      <c r="N136" s="2"/>
      <c r="O136" s="2"/>
      <c r="P136" s="2"/>
      <c r="Q136" s="2"/>
      <c r="R136" s="2"/>
      <c r="S136" s="2"/>
      <c r="T136" s="2"/>
      <c r="U136" s="2"/>
      <c r="V136" s="2"/>
      <c r="W136" s="2"/>
      <c r="X136" s="2"/>
      <c r="Y136" s="2"/>
      <c r="Z136" s="2"/>
      <c r="AA136" s="2"/>
      <c r="AB136" s="2"/>
      <c r="AC136" s="2"/>
      <c r="AD136" s="2"/>
      <c r="AE136" s="2"/>
    </row>
    <row r="137" spans="1:31" ht="15.75" customHeight="1" x14ac:dyDescent="0.25">
      <c r="A137" s="2"/>
      <c r="B137" s="2"/>
      <c r="C137" s="2"/>
      <c r="D137" s="2"/>
      <c r="E137" s="2"/>
      <c r="F137" s="2"/>
      <c r="G137" s="2"/>
      <c r="H137" s="17"/>
      <c r="I137" s="17"/>
      <c r="J137" s="17"/>
      <c r="K137" s="2"/>
      <c r="L137" s="2"/>
      <c r="M137" s="2"/>
      <c r="N137" s="2"/>
      <c r="O137" s="2"/>
      <c r="P137" s="2"/>
      <c r="Q137" s="2"/>
      <c r="R137" s="2"/>
      <c r="S137" s="2"/>
      <c r="T137" s="2"/>
      <c r="U137" s="2"/>
      <c r="V137" s="2"/>
      <c r="W137" s="2"/>
      <c r="X137" s="2"/>
      <c r="Y137" s="2"/>
      <c r="Z137" s="2"/>
      <c r="AA137" s="2"/>
      <c r="AB137" s="2"/>
      <c r="AC137" s="2"/>
      <c r="AD137" s="2"/>
      <c r="AE137" s="2"/>
    </row>
    <row r="138" spans="1:31" ht="15.75" customHeight="1" x14ac:dyDescent="0.25">
      <c r="A138" s="2"/>
      <c r="B138" s="2"/>
      <c r="C138" s="2"/>
      <c r="D138" s="2"/>
      <c r="E138" s="2"/>
      <c r="F138" s="2"/>
      <c r="G138" s="2"/>
      <c r="H138" s="17"/>
      <c r="I138" s="17"/>
      <c r="J138" s="17"/>
      <c r="K138" s="2"/>
      <c r="L138" s="2"/>
      <c r="M138" s="2"/>
      <c r="N138" s="2"/>
      <c r="O138" s="2"/>
      <c r="P138" s="2"/>
      <c r="Q138" s="2"/>
      <c r="R138" s="2"/>
      <c r="S138" s="2"/>
      <c r="T138" s="2"/>
      <c r="U138" s="2"/>
      <c r="V138" s="2"/>
      <c r="W138" s="2"/>
      <c r="X138" s="2"/>
      <c r="Y138" s="2"/>
      <c r="Z138" s="2"/>
      <c r="AA138" s="2"/>
      <c r="AB138" s="2"/>
      <c r="AC138" s="2"/>
      <c r="AD138" s="2"/>
      <c r="AE138" s="2"/>
    </row>
    <row r="139" spans="1:31" ht="15.75" customHeight="1" x14ac:dyDescent="0.25">
      <c r="A139" s="2"/>
      <c r="B139" s="2"/>
      <c r="C139" s="2"/>
      <c r="D139" s="2"/>
      <c r="E139" s="2"/>
      <c r="F139" s="2"/>
      <c r="G139" s="2"/>
      <c r="H139" s="17"/>
      <c r="I139" s="17"/>
      <c r="J139" s="17"/>
      <c r="K139" s="2"/>
      <c r="L139" s="2"/>
      <c r="M139" s="2"/>
      <c r="N139" s="2"/>
      <c r="O139" s="2"/>
      <c r="P139" s="2"/>
      <c r="Q139" s="2"/>
      <c r="R139" s="2"/>
      <c r="S139" s="2"/>
      <c r="T139" s="2"/>
      <c r="U139" s="2"/>
      <c r="V139" s="2"/>
      <c r="W139" s="2"/>
      <c r="X139" s="2"/>
      <c r="Y139" s="2"/>
      <c r="Z139" s="2"/>
      <c r="AA139" s="2"/>
      <c r="AB139" s="2"/>
      <c r="AC139" s="2"/>
      <c r="AD139" s="2"/>
      <c r="AE139" s="2"/>
    </row>
    <row r="140" spans="1:31" ht="15.75" customHeight="1" x14ac:dyDescent="0.25">
      <c r="A140" s="2"/>
      <c r="B140" s="2"/>
      <c r="C140" s="2"/>
      <c r="D140" s="2"/>
      <c r="E140" s="2"/>
      <c r="F140" s="2"/>
      <c r="G140" s="2"/>
      <c r="H140" s="17"/>
      <c r="I140" s="17"/>
      <c r="J140" s="17"/>
      <c r="K140" s="2"/>
      <c r="L140" s="2"/>
      <c r="M140" s="2"/>
      <c r="N140" s="2"/>
      <c r="O140" s="2"/>
      <c r="P140" s="2"/>
      <c r="Q140" s="2"/>
      <c r="R140" s="2"/>
      <c r="S140" s="2"/>
      <c r="T140" s="2"/>
      <c r="U140" s="2"/>
      <c r="V140" s="2"/>
      <c r="W140" s="2"/>
      <c r="X140" s="2"/>
      <c r="Y140" s="2"/>
      <c r="Z140" s="2"/>
      <c r="AA140" s="2"/>
      <c r="AB140" s="2"/>
      <c r="AC140" s="2"/>
      <c r="AD140" s="2"/>
      <c r="AE140" s="2"/>
    </row>
    <row r="141" spans="1:31" ht="15.75" customHeight="1" x14ac:dyDescent="0.25">
      <c r="A141" s="2"/>
      <c r="B141" s="2"/>
      <c r="C141" s="2"/>
      <c r="D141" s="2"/>
      <c r="E141" s="2"/>
      <c r="F141" s="2"/>
      <c r="G141" s="2"/>
      <c r="H141" s="17"/>
      <c r="I141" s="17"/>
      <c r="J141" s="17"/>
      <c r="K141" s="2"/>
      <c r="L141" s="2"/>
      <c r="M141" s="2"/>
      <c r="N141" s="2"/>
      <c r="O141" s="2"/>
      <c r="P141" s="2"/>
      <c r="Q141" s="2"/>
      <c r="R141" s="2"/>
      <c r="S141" s="2"/>
      <c r="T141" s="2"/>
      <c r="U141" s="2"/>
      <c r="V141" s="2"/>
      <c r="W141" s="2"/>
      <c r="X141" s="2"/>
      <c r="Y141" s="2"/>
      <c r="Z141" s="2"/>
      <c r="AA141" s="2"/>
      <c r="AB141" s="2"/>
      <c r="AC141" s="2"/>
      <c r="AD141" s="2"/>
      <c r="AE141" s="2"/>
    </row>
    <row r="142" spans="1:31" ht="15.75" customHeight="1" x14ac:dyDescent="0.25">
      <c r="A142" s="2"/>
      <c r="B142" s="2"/>
      <c r="C142" s="2"/>
      <c r="D142" s="2"/>
      <c r="E142" s="2"/>
      <c r="F142" s="2"/>
      <c r="G142" s="2"/>
      <c r="H142" s="17"/>
      <c r="I142" s="17"/>
      <c r="J142" s="17"/>
      <c r="K142" s="2"/>
      <c r="L142" s="2"/>
      <c r="M142" s="2"/>
      <c r="N142" s="2"/>
      <c r="O142" s="2"/>
      <c r="P142" s="2"/>
      <c r="Q142" s="2"/>
      <c r="R142" s="2"/>
      <c r="S142" s="2"/>
      <c r="T142" s="2"/>
      <c r="U142" s="2"/>
      <c r="V142" s="2"/>
      <c r="W142" s="2"/>
      <c r="X142" s="2"/>
      <c r="Y142" s="2"/>
      <c r="Z142" s="2"/>
      <c r="AA142" s="2"/>
      <c r="AB142" s="2"/>
      <c r="AC142" s="2"/>
      <c r="AD142" s="2"/>
      <c r="AE142" s="2"/>
    </row>
    <row r="143" spans="1:31" ht="15.75" customHeight="1" x14ac:dyDescent="0.25">
      <c r="A143" s="2"/>
      <c r="B143" s="2"/>
      <c r="C143" s="2"/>
      <c r="D143" s="2"/>
      <c r="E143" s="2"/>
      <c r="F143" s="2"/>
      <c r="G143" s="2"/>
      <c r="H143" s="17"/>
      <c r="I143" s="17"/>
      <c r="J143" s="17"/>
      <c r="K143" s="2"/>
      <c r="L143" s="2"/>
      <c r="M143" s="2"/>
      <c r="N143" s="2"/>
      <c r="O143" s="2"/>
      <c r="P143" s="2"/>
      <c r="Q143" s="2"/>
      <c r="R143" s="2"/>
      <c r="S143" s="2"/>
      <c r="T143" s="2"/>
      <c r="U143" s="2"/>
      <c r="V143" s="2"/>
      <c r="W143" s="2"/>
      <c r="X143" s="2"/>
      <c r="Y143" s="2"/>
      <c r="Z143" s="2"/>
      <c r="AA143" s="2"/>
      <c r="AB143" s="2"/>
      <c r="AC143" s="2"/>
      <c r="AD143" s="2"/>
      <c r="AE143" s="2"/>
    </row>
    <row r="144" spans="1:31" ht="15.75" customHeight="1" x14ac:dyDescent="0.25">
      <c r="A144" s="2"/>
      <c r="B144" s="2"/>
      <c r="C144" s="2"/>
      <c r="D144" s="2"/>
      <c r="E144" s="2"/>
      <c r="F144" s="2"/>
      <c r="G144" s="2"/>
      <c r="H144" s="17"/>
      <c r="I144" s="17"/>
      <c r="J144" s="17"/>
      <c r="K144" s="2"/>
      <c r="L144" s="2"/>
      <c r="M144" s="2"/>
      <c r="N144" s="2"/>
      <c r="O144" s="2"/>
      <c r="P144" s="2"/>
      <c r="Q144" s="2"/>
      <c r="R144" s="2"/>
      <c r="S144" s="2"/>
      <c r="T144" s="2"/>
      <c r="U144" s="2"/>
      <c r="V144" s="2"/>
      <c r="W144" s="2"/>
      <c r="X144" s="2"/>
      <c r="Y144" s="2"/>
      <c r="Z144" s="2"/>
      <c r="AA144" s="2"/>
      <c r="AB144" s="2"/>
      <c r="AC144" s="2"/>
      <c r="AD144" s="2"/>
      <c r="AE144" s="2"/>
    </row>
    <row r="145" spans="1:31" ht="15.75" customHeight="1" x14ac:dyDescent="0.25">
      <c r="A145" s="2"/>
      <c r="B145" s="2"/>
      <c r="C145" s="2"/>
      <c r="D145" s="2"/>
      <c r="E145" s="2"/>
      <c r="F145" s="2"/>
      <c r="G145" s="2"/>
      <c r="H145" s="17"/>
      <c r="I145" s="17"/>
      <c r="J145" s="17"/>
      <c r="K145" s="2"/>
      <c r="L145" s="2"/>
      <c r="M145" s="2"/>
      <c r="N145" s="2"/>
      <c r="O145" s="2"/>
      <c r="P145" s="2"/>
      <c r="Q145" s="2"/>
      <c r="R145" s="2"/>
      <c r="S145" s="2"/>
      <c r="T145" s="2"/>
      <c r="U145" s="2"/>
      <c r="V145" s="2"/>
      <c r="W145" s="2"/>
      <c r="X145" s="2"/>
      <c r="Y145" s="2"/>
      <c r="Z145" s="2"/>
      <c r="AA145" s="2"/>
      <c r="AB145" s="2"/>
      <c r="AC145" s="2"/>
      <c r="AD145" s="2"/>
      <c r="AE145" s="2"/>
    </row>
    <row r="146" spans="1:31" ht="15.75" customHeight="1" x14ac:dyDescent="0.25">
      <c r="A146" s="2"/>
      <c r="B146" s="2"/>
      <c r="C146" s="2"/>
      <c r="D146" s="2"/>
      <c r="E146" s="2"/>
      <c r="F146" s="2"/>
      <c r="G146" s="2"/>
      <c r="H146" s="17"/>
      <c r="I146" s="17"/>
      <c r="J146" s="17"/>
      <c r="K146" s="2"/>
      <c r="L146" s="2"/>
      <c r="M146" s="2"/>
      <c r="N146" s="2"/>
      <c r="O146" s="2"/>
      <c r="P146" s="2"/>
      <c r="Q146" s="2"/>
      <c r="R146" s="2"/>
      <c r="S146" s="2"/>
      <c r="T146" s="2"/>
      <c r="U146" s="2"/>
      <c r="V146" s="2"/>
      <c r="W146" s="2"/>
      <c r="X146" s="2"/>
      <c r="Y146" s="2"/>
      <c r="Z146" s="2"/>
      <c r="AA146" s="2"/>
      <c r="AB146" s="2"/>
      <c r="AC146" s="2"/>
      <c r="AD146" s="2"/>
      <c r="AE146" s="2"/>
    </row>
    <row r="147" spans="1:31" ht="15.75" customHeight="1" x14ac:dyDescent="0.25">
      <c r="A147" s="2"/>
      <c r="B147" s="2"/>
      <c r="C147" s="2"/>
      <c r="D147" s="2"/>
      <c r="E147" s="2"/>
      <c r="F147" s="2"/>
      <c r="G147" s="2"/>
      <c r="H147" s="17"/>
      <c r="I147" s="17"/>
      <c r="J147" s="17"/>
      <c r="K147" s="2"/>
      <c r="L147" s="2"/>
      <c r="M147" s="2"/>
      <c r="N147" s="2"/>
      <c r="O147" s="2"/>
      <c r="P147" s="2"/>
      <c r="Q147" s="2"/>
      <c r="R147" s="2"/>
      <c r="S147" s="2"/>
      <c r="T147" s="2"/>
      <c r="U147" s="2"/>
      <c r="V147" s="2"/>
      <c r="W147" s="2"/>
      <c r="X147" s="2"/>
      <c r="Y147" s="2"/>
      <c r="Z147" s="2"/>
      <c r="AA147" s="2"/>
      <c r="AB147" s="2"/>
      <c r="AC147" s="2"/>
      <c r="AD147" s="2"/>
      <c r="AE147" s="2"/>
    </row>
    <row r="148" spans="1:31" ht="15.75" customHeight="1" x14ac:dyDescent="0.25">
      <c r="A148" s="2"/>
      <c r="B148" s="2"/>
      <c r="C148" s="2"/>
      <c r="D148" s="2"/>
      <c r="E148" s="2"/>
      <c r="F148" s="2"/>
      <c r="G148" s="2"/>
      <c r="H148" s="17"/>
      <c r="I148" s="17"/>
      <c r="J148" s="17"/>
      <c r="K148" s="2"/>
      <c r="L148" s="2"/>
      <c r="M148" s="2"/>
      <c r="N148" s="2"/>
      <c r="O148" s="2"/>
      <c r="P148" s="2"/>
      <c r="Q148" s="2"/>
      <c r="R148" s="2"/>
      <c r="S148" s="2"/>
      <c r="T148" s="2"/>
      <c r="U148" s="2"/>
      <c r="V148" s="2"/>
      <c r="W148" s="2"/>
      <c r="X148" s="2"/>
      <c r="Y148" s="2"/>
      <c r="Z148" s="2"/>
      <c r="AA148" s="2"/>
      <c r="AB148" s="2"/>
      <c r="AC148" s="2"/>
      <c r="AD148" s="2"/>
      <c r="AE148" s="2"/>
    </row>
    <row r="149" spans="1:31" ht="15.75" customHeight="1" x14ac:dyDescent="0.25">
      <c r="A149" s="2"/>
      <c r="B149" s="2"/>
      <c r="C149" s="2"/>
      <c r="D149" s="2"/>
      <c r="E149" s="2"/>
      <c r="F149" s="2"/>
      <c r="G149" s="2"/>
      <c r="H149" s="17"/>
      <c r="I149" s="17"/>
      <c r="J149" s="17"/>
      <c r="K149" s="2"/>
      <c r="L149" s="2"/>
      <c r="M149" s="2"/>
      <c r="N149" s="2"/>
      <c r="O149" s="2"/>
      <c r="P149" s="2"/>
      <c r="Q149" s="2"/>
      <c r="R149" s="2"/>
      <c r="S149" s="2"/>
      <c r="T149" s="2"/>
      <c r="U149" s="2"/>
      <c r="V149" s="2"/>
      <c r="W149" s="2"/>
      <c r="X149" s="2"/>
      <c r="Y149" s="2"/>
      <c r="Z149" s="2"/>
      <c r="AA149" s="2"/>
      <c r="AB149" s="2"/>
      <c r="AC149" s="2"/>
      <c r="AD149" s="2"/>
      <c r="AE149" s="2"/>
    </row>
    <row r="150" spans="1:31" ht="15.75" customHeight="1" x14ac:dyDescent="0.25">
      <c r="A150" s="2"/>
      <c r="B150" s="2"/>
      <c r="C150" s="2"/>
      <c r="D150" s="2"/>
      <c r="E150" s="2"/>
      <c r="F150" s="2"/>
      <c r="G150" s="2"/>
      <c r="H150" s="17"/>
      <c r="I150" s="17"/>
      <c r="J150" s="17"/>
      <c r="K150" s="2"/>
      <c r="L150" s="2"/>
      <c r="M150" s="2"/>
      <c r="N150" s="2"/>
      <c r="O150" s="2"/>
      <c r="P150" s="2"/>
      <c r="Q150" s="2"/>
      <c r="R150" s="2"/>
      <c r="S150" s="2"/>
      <c r="T150" s="2"/>
      <c r="U150" s="2"/>
      <c r="V150" s="2"/>
      <c r="W150" s="2"/>
      <c r="X150" s="2"/>
      <c r="Y150" s="2"/>
      <c r="Z150" s="2"/>
      <c r="AA150" s="2"/>
      <c r="AB150" s="2"/>
      <c r="AC150" s="2"/>
      <c r="AD150" s="2"/>
      <c r="AE150" s="2"/>
    </row>
    <row r="151" spans="1:31" ht="15.75" customHeight="1" x14ac:dyDescent="0.25">
      <c r="A151" s="2"/>
      <c r="B151" s="2"/>
      <c r="C151" s="2"/>
      <c r="D151" s="2"/>
      <c r="E151" s="2"/>
      <c r="F151" s="2"/>
      <c r="G151" s="2"/>
      <c r="H151" s="17"/>
      <c r="I151" s="17"/>
      <c r="J151" s="17"/>
      <c r="K151" s="2"/>
      <c r="L151" s="2"/>
      <c r="M151" s="2"/>
      <c r="N151" s="2"/>
      <c r="O151" s="2"/>
      <c r="P151" s="2"/>
      <c r="Q151" s="2"/>
      <c r="R151" s="2"/>
      <c r="S151" s="2"/>
      <c r="T151" s="2"/>
      <c r="U151" s="2"/>
      <c r="V151" s="2"/>
      <c r="W151" s="2"/>
      <c r="X151" s="2"/>
      <c r="Y151" s="2"/>
      <c r="Z151" s="2"/>
      <c r="AA151" s="2"/>
      <c r="AB151" s="2"/>
      <c r="AC151" s="2"/>
      <c r="AD151" s="2"/>
      <c r="AE151" s="2"/>
    </row>
    <row r="152" spans="1:31" ht="15.75" customHeight="1" x14ac:dyDescent="0.25">
      <c r="A152" s="2"/>
      <c r="B152" s="2"/>
      <c r="C152" s="2"/>
      <c r="D152" s="2"/>
      <c r="E152" s="2"/>
      <c r="F152" s="2"/>
      <c r="G152" s="2"/>
      <c r="H152" s="17"/>
      <c r="I152" s="17"/>
      <c r="J152" s="17"/>
      <c r="K152" s="2"/>
      <c r="L152" s="2"/>
      <c r="M152" s="2"/>
      <c r="N152" s="2"/>
      <c r="O152" s="2"/>
      <c r="P152" s="2"/>
      <c r="Q152" s="2"/>
      <c r="R152" s="2"/>
      <c r="S152" s="2"/>
      <c r="T152" s="2"/>
      <c r="U152" s="2"/>
      <c r="V152" s="2"/>
      <c r="W152" s="2"/>
      <c r="X152" s="2"/>
      <c r="Y152" s="2"/>
      <c r="Z152" s="2"/>
      <c r="AA152" s="2"/>
      <c r="AB152" s="2"/>
      <c r="AC152" s="2"/>
      <c r="AD152" s="2"/>
      <c r="AE152" s="2"/>
    </row>
    <row r="153" spans="1:31" ht="15.75" customHeight="1" x14ac:dyDescent="0.25">
      <c r="A153" s="2"/>
      <c r="B153" s="2"/>
      <c r="C153" s="2"/>
      <c r="D153" s="2"/>
      <c r="E153" s="2"/>
      <c r="F153" s="2"/>
      <c r="G153" s="2"/>
      <c r="H153" s="17"/>
      <c r="I153" s="17"/>
      <c r="J153" s="17"/>
      <c r="K153" s="2"/>
      <c r="L153" s="2"/>
      <c r="M153" s="2"/>
      <c r="N153" s="2"/>
      <c r="O153" s="2"/>
      <c r="P153" s="2"/>
      <c r="Q153" s="2"/>
      <c r="R153" s="2"/>
      <c r="S153" s="2"/>
      <c r="T153" s="2"/>
      <c r="U153" s="2"/>
      <c r="V153" s="2"/>
      <c r="W153" s="2"/>
      <c r="X153" s="2"/>
      <c r="Y153" s="2"/>
      <c r="Z153" s="2"/>
      <c r="AA153" s="2"/>
      <c r="AB153" s="2"/>
      <c r="AC153" s="2"/>
      <c r="AD153" s="2"/>
      <c r="AE153" s="2"/>
    </row>
    <row r="154" spans="1:31" ht="15.75" customHeight="1" x14ac:dyDescent="0.25">
      <c r="A154" s="2"/>
      <c r="B154" s="2"/>
      <c r="C154" s="2"/>
      <c r="D154" s="2"/>
      <c r="E154" s="2"/>
      <c r="F154" s="2"/>
      <c r="G154" s="2"/>
      <c r="H154" s="17"/>
      <c r="I154" s="17"/>
      <c r="J154" s="17"/>
      <c r="K154" s="2"/>
      <c r="L154" s="2"/>
      <c r="M154" s="2"/>
      <c r="N154" s="2"/>
      <c r="O154" s="2"/>
      <c r="P154" s="2"/>
      <c r="Q154" s="2"/>
      <c r="R154" s="2"/>
      <c r="S154" s="2"/>
      <c r="T154" s="2"/>
      <c r="U154" s="2"/>
      <c r="V154" s="2"/>
      <c r="W154" s="2"/>
      <c r="X154" s="2"/>
      <c r="Y154" s="2"/>
      <c r="Z154" s="2"/>
      <c r="AA154" s="2"/>
      <c r="AB154" s="2"/>
      <c r="AC154" s="2"/>
      <c r="AD154" s="2"/>
      <c r="AE154" s="2"/>
    </row>
    <row r="155" spans="1:31" ht="15.75" customHeight="1" x14ac:dyDescent="0.25">
      <c r="A155" s="2"/>
      <c r="B155" s="2"/>
      <c r="C155" s="2"/>
      <c r="D155" s="2"/>
      <c r="E155" s="2"/>
      <c r="F155" s="2"/>
      <c r="G155" s="2"/>
      <c r="H155" s="17"/>
      <c r="I155" s="17"/>
      <c r="J155" s="17"/>
      <c r="K155" s="2"/>
      <c r="L155" s="2"/>
      <c r="M155" s="2"/>
      <c r="N155" s="2"/>
      <c r="O155" s="2"/>
      <c r="P155" s="2"/>
      <c r="Q155" s="2"/>
      <c r="R155" s="2"/>
      <c r="S155" s="2"/>
      <c r="T155" s="2"/>
      <c r="U155" s="2"/>
      <c r="V155" s="2"/>
      <c r="W155" s="2"/>
      <c r="X155" s="2"/>
      <c r="Y155" s="2"/>
      <c r="Z155" s="2"/>
      <c r="AA155" s="2"/>
      <c r="AB155" s="2"/>
      <c r="AC155" s="2"/>
      <c r="AD155" s="2"/>
      <c r="AE155" s="2"/>
    </row>
    <row r="156" spans="1:31" ht="15.75" customHeight="1" x14ac:dyDescent="0.25">
      <c r="A156" s="2"/>
      <c r="B156" s="2"/>
      <c r="C156" s="2"/>
      <c r="D156" s="2"/>
      <c r="E156" s="2"/>
      <c r="F156" s="2"/>
      <c r="G156" s="2"/>
      <c r="H156" s="17"/>
      <c r="I156" s="17"/>
      <c r="J156" s="17"/>
      <c r="K156" s="2"/>
      <c r="L156" s="2"/>
      <c r="M156" s="2"/>
      <c r="N156" s="2"/>
      <c r="O156" s="2"/>
      <c r="P156" s="2"/>
      <c r="Q156" s="2"/>
      <c r="R156" s="2"/>
      <c r="S156" s="2"/>
      <c r="T156" s="2"/>
      <c r="U156" s="2"/>
      <c r="V156" s="2"/>
      <c r="W156" s="2"/>
      <c r="X156" s="2"/>
      <c r="Y156" s="2"/>
      <c r="Z156" s="2"/>
      <c r="AA156" s="2"/>
      <c r="AB156" s="2"/>
      <c r="AC156" s="2"/>
      <c r="AD156" s="2"/>
      <c r="AE156" s="2"/>
    </row>
    <row r="157" spans="1:31" ht="15.75" customHeight="1" x14ac:dyDescent="0.25">
      <c r="A157" s="2"/>
      <c r="B157" s="2"/>
      <c r="C157" s="2"/>
      <c r="D157" s="2"/>
      <c r="E157" s="2"/>
      <c r="F157" s="2"/>
      <c r="G157" s="2"/>
      <c r="H157" s="17"/>
      <c r="I157" s="17"/>
      <c r="J157" s="17"/>
      <c r="K157" s="2"/>
      <c r="L157" s="2"/>
      <c r="M157" s="2"/>
      <c r="N157" s="2"/>
      <c r="O157" s="2"/>
      <c r="P157" s="2"/>
      <c r="Q157" s="2"/>
      <c r="R157" s="2"/>
      <c r="S157" s="2"/>
      <c r="T157" s="2"/>
      <c r="U157" s="2"/>
      <c r="V157" s="2"/>
      <c r="W157" s="2"/>
      <c r="X157" s="2"/>
      <c r="Y157" s="2"/>
      <c r="Z157" s="2"/>
      <c r="AA157" s="2"/>
      <c r="AB157" s="2"/>
      <c r="AC157" s="2"/>
      <c r="AD157" s="2"/>
      <c r="AE157" s="2"/>
    </row>
    <row r="158" spans="1:31" ht="15.75" customHeight="1" x14ac:dyDescent="0.25">
      <c r="A158" s="2"/>
      <c r="B158" s="2"/>
      <c r="C158" s="2"/>
      <c r="D158" s="2"/>
      <c r="E158" s="2"/>
      <c r="F158" s="2"/>
      <c r="G158" s="2"/>
      <c r="H158" s="17"/>
      <c r="I158" s="17"/>
      <c r="J158" s="17"/>
      <c r="K158" s="2"/>
      <c r="L158" s="2"/>
      <c r="M158" s="2"/>
      <c r="N158" s="2"/>
      <c r="O158" s="2"/>
      <c r="P158" s="2"/>
      <c r="Q158" s="2"/>
      <c r="R158" s="2"/>
      <c r="S158" s="2"/>
      <c r="T158" s="2"/>
      <c r="U158" s="2"/>
      <c r="V158" s="2"/>
      <c r="W158" s="2"/>
      <c r="X158" s="2"/>
      <c r="Y158" s="2"/>
      <c r="Z158" s="2"/>
      <c r="AA158" s="2"/>
      <c r="AB158" s="2"/>
      <c r="AC158" s="2"/>
      <c r="AD158" s="2"/>
      <c r="AE158" s="2"/>
    </row>
    <row r="159" spans="1:31" ht="15.75" customHeight="1" x14ac:dyDescent="0.25">
      <c r="A159" s="2"/>
      <c r="B159" s="2"/>
      <c r="C159" s="2"/>
      <c r="D159" s="2"/>
      <c r="E159" s="2"/>
      <c r="F159" s="2"/>
      <c r="G159" s="2"/>
      <c r="H159" s="17"/>
      <c r="I159" s="17"/>
      <c r="J159" s="17"/>
      <c r="K159" s="2"/>
      <c r="L159" s="2"/>
      <c r="M159" s="2"/>
      <c r="N159" s="2"/>
      <c r="O159" s="2"/>
      <c r="P159" s="2"/>
      <c r="Q159" s="2"/>
      <c r="R159" s="2"/>
      <c r="S159" s="2"/>
      <c r="T159" s="2"/>
      <c r="U159" s="2"/>
      <c r="V159" s="2"/>
      <c r="W159" s="2"/>
      <c r="X159" s="2"/>
      <c r="Y159" s="2"/>
      <c r="Z159" s="2"/>
      <c r="AA159" s="2"/>
      <c r="AB159" s="2"/>
      <c r="AC159" s="2"/>
      <c r="AD159" s="2"/>
      <c r="AE159" s="2"/>
    </row>
    <row r="160" spans="1:31" ht="15.75" customHeight="1" x14ac:dyDescent="0.25">
      <c r="A160" s="2"/>
      <c r="B160" s="2"/>
      <c r="C160" s="2"/>
      <c r="D160" s="2"/>
      <c r="E160" s="2"/>
      <c r="F160" s="2"/>
      <c r="G160" s="2"/>
      <c r="H160" s="17"/>
      <c r="I160" s="17"/>
      <c r="J160" s="17"/>
      <c r="K160" s="2"/>
      <c r="L160" s="2"/>
      <c r="M160" s="2"/>
      <c r="N160" s="2"/>
      <c r="O160" s="2"/>
      <c r="P160" s="2"/>
      <c r="Q160" s="2"/>
      <c r="R160" s="2"/>
      <c r="S160" s="2"/>
      <c r="T160" s="2"/>
      <c r="U160" s="2"/>
      <c r="V160" s="2"/>
      <c r="W160" s="2"/>
      <c r="X160" s="2"/>
      <c r="Y160" s="2"/>
      <c r="Z160" s="2"/>
      <c r="AA160" s="2"/>
      <c r="AB160" s="2"/>
      <c r="AC160" s="2"/>
      <c r="AD160" s="2"/>
      <c r="AE160" s="2"/>
    </row>
    <row r="161" spans="1:31" ht="15.75" customHeight="1" x14ac:dyDescent="0.25">
      <c r="A161" s="2"/>
      <c r="B161" s="2"/>
      <c r="C161" s="2"/>
      <c r="D161" s="2"/>
      <c r="E161" s="2"/>
      <c r="F161" s="2"/>
      <c r="G161" s="2"/>
      <c r="H161" s="17"/>
      <c r="I161" s="17"/>
      <c r="J161" s="17"/>
      <c r="K161" s="2"/>
      <c r="L161" s="2"/>
      <c r="M161" s="2"/>
      <c r="N161" s="2"/>
      <c r="O161" s="2"/>
      <c r="P161" s="2"/>
      <c r="Q161" s="2"/>
      <c r="R161" s="2"/>
      <c r="S161" s="2"/>
      <c r="T161" s="2"/>
      <c r="U161" s="2"/>
      <c r="V161" s="2"/>
      <c r="W161" s="2"/>
      <c r="X161" s="2"/>
      <c r="Y161" s="2"/>
      <c r="Z161" s="2"/>
      <c r="AA161" s="2"/>
      <c r="AB161" s="2"/>
      <c r="AC161" s="2"/>
      <c r="AD161" s="2"/>
      <c r="AE161" s="2"/>
    </row>
    <row r="162" spans="1:31" ht="15.75" customHeight="1" x14ac:dyDescent="0.25">
      <c r="A162" s="2"/>
      <c r="B162" s="2"/>
      <c r="C162" s="2"/>
      <c r="D162" s="2"/>
      <c r="E162" s="2"/>
      <c r="F162" s="2"/>
      <c r="G162" s="2"/>
      <c r="H162" s="17"/>
      <c r="I162" s="17"/>
      <c r="J162" s="17"/>
      <c r="K162" s="2"/>
      <c r="L162" s="2"/>
      <c r="M162" s="2"/>
      <c r="N162" s="2"/>
      <c r="O162" s="2"/>
      <c r="P162" s="2"/>
      <c r="Q162" s="2"/>
      <c r="R162" s="2"/>
      <c r="S162" s="2"/>
      <c r="T162" s="2"/>
      <c r="U162" s="2"/>
      <c r="V162" s="2"/>
      <c r="W162" s="2"/>
      <c r="X162" s="2"/>
      <c r="Y162" s="2"/>
      <c r="Z162" s="2"/>
      <c r="AA162" s="2"/>
      <c r="AB162" s="2"/>
      <c r="AC162" s="2"/>
      <c r="AD162" s="2"/>
      <c r="AE162" s="2"/>
    </row>
    <row r="163" spans="1:31" ht="15.75" customHeight="1" x14ac:dyDescent="0.25">
      <c r="A163" s="2"/>
      <c r="B163" s="2"/>
      <c r="C163" s="2"/>
      <c r="D163" s="2"/>
      <c r="E163" s="2"/>
      <c r="F163" s="2"/>
      <c r="G163" s="2"/>
      <c r="H163" s="17"/>
      <c r="I163" s="17"/>
      <c r="J163" s="17"/>
      <c r="K163" s="2"/>
      <c r="L163" s="2"/>
      <c r="M163" s="2"/>
      <c r="N163" s="2"/>
      <c r="O163" s="2"/>
      <c r="P163" s="2"/>
      <c r="Q163" s="2"/>
      <c r="R163" s="2"/>
      <c r="S163" s="2"/>
      <c r="T163" s="2"/>
      <c r="U163" s="2"/>
      <c r="V163" s="2"/>
      <c r="W163" s="2"/>
      <c r="X163" s="2"/>
      <c r="Y163" s="2"/>
      <c r="Z163" s="2"/>
      <c r="AA163" s="2"/>
      <c r="AB163" s="2"/>
      <c r="AC163" s="2"/>
      <c r="AD163" s="2"/>
      <c r="AE163" s="2"/>
    </row>
    <row r="164" spans="1:31" ht="15.75" customHeight="1" x14ac:dyDescent="0.25">
      <c r="A164" s="2"/>
      <c r="B164" s="2"/>
      <c r="C164" s="2"/>
      <c r="D164" s="2"/>
      <c r="E164" s="2"/>
      <c r="F164" s="2"/>
      <c r="G164" s="2"/>
      <c r="H164" s="17"/>
      <c r="I164" s="17"/>
      <c r="J164" s="17"/>
      <c r="K164" s="2"/>
      <c r="L164" s="2"/>
      <c r="M164" s="2"/>
      <c r="N164" s="2"/>
      <c r="O164" s="2"/>
      <c r="P164" s="2"/>
      <c r="Q164" s="2"/>
      <c r="R164" s="2"/>
      <c r="S164" s="2"/>
      <c r="T164" s="2"/>
      <c r="U164" s="2"/>
      <c r="V164" s="2"/>
      <c r="W164" s="2"/>
      <c r="X164" s="2"/>
      <c r="Y164" s="2"/>
      <c r="Z164" s="2"/>
      <c r="AA164" s="2"/>
      <c r="AB164" s="2"/>
      <c r="AC164" s="2"/>
      <c r="AD164" s="2"/>
      <c r="AE164" s="2"/>
    </row>
    <row r="165" spans="1:31" ht="15.75" customHeight="1" x14ac:dyDescent="0.25">
      <c r="A165" s="2"/>
      <c r="B165" s="2"/>
      <c r="C165" s="2"/>
      <c r="D165" s="2"/>
      <c r="E165" s="2"/>
      <c r="F165" s="2"/>
      <c r="G165" s="2"/>
      <c r="H165" s="17"/>
      <c r="I165" s="17"/>
      <c r="J165" s="17"/>
      <c r="K165" s="2"/>
      <c r="L165" s="2"/>
      <c r="M165" s="2"/>
      <c r="N165" s="2"/>
      <c r="O165" s="2"/>
      <c r="P165" s="2"/>
      <c r="Q165" s="2"/>
      <c r="R165" s="2"/>
      <c r="S165" s="2"/>
      <c r="T165" s="2"/>
      <c r="U165" s="2"/>
      <c r="V165" s="2"/>
      <c r="W165" s="2"/>
      <c r="X165" s="2"/>
      <c r="Y165" s="2"/>
      <c r="Z165" s="2"/>
      <c r="AA165" s="2"/>
      <c r="AB165" s="2"/>
      <c r="AC165" s="2"/>
      <c r="AD165" s="2"/>
      <c r="AE165" s="2"/>
    </row>
    <row r="166" spans="1:31" ht="15.75" customHeight="1" x14ac:dyDescent="0.25">
      <c r="A166" s="2"/>
      <c r="B166" s="2"/>
      <c r="C166" s="2"/>
      <c r="D166" s="2"/>
      <c r="E166" s="2"/>
      <c r="F166" s="2"/>
      <c r="G166" s="2"/>
      <c r="H166" s="17"/>
      <c r="I166" s="17"/>
      <c r="J166" s="17"/>
      <c r="K166" s="2"/>
      <c r="L166" s="2"/>
      <c r="M166" s="2"/>
      <c r="N166" s="2"/>
      <c r="O166" s="2"/>
      <c r="P166" s="2"/>
      <c r="Q166" s="2"/>
      <c r="R166" s="2"/>
      <c r="S166" s="2"/>
      <c r="T166" s="2"/>
      <c r="U166" s="2"/>
      <c r="V166" s="2"/>
      <c r="W166" s="2"/>
      <c r="X166" s="2"/>
      <c r="Y166" s="2"/>
      <c r="Z166" s="2"/>
      <c r="AA166" s="2"/>
      <c r="AB166" s="2"/>
      <c r="AC166" s="2"/>
      <c r="AD166" s="2"/>
      <c r="AE166" s="2"/>
    </row>
    <row r="167" spans="1:31" ht="15.75" customHeight="1" x14ac:dyDescent="0.25">
      <c r="A167" s="2"/>
      <c r="B167" s="2"/>
      <c r="C167" s="2"/>
      <c r="D167" s="2"/>
      <c r="E167" s="2"/>
      <c r="F167" s="2"/>
      <c r="G167" s="2"/>
      <c r="H167" s="17"/>
      <c r="I167" s="17"/>
      <c r="J167" s="17"/>
      <c r="K167" s="2"/>
      <c r="L167" s="2"/>
      <c r="M167" s="2"/>
      <c r="N167" s="2"/>
      <c r="O167" s="2"/>
      <c r="P167" s="2"/>
      <c r="Q167" s="2"/>
      <c r="R167" s="2"/>
      <c r="S167" s="2"/>
      <c r="T167" s="2"/>
      <c r="U167" s="2"/>
      <c r="V167" s="2"/>
      <c r="W167" s="2"/>
      <c r="X167" s="2"/>
      <c r="Y167" s="2"/>
      <c r="Z167" s="2"/>
      <c r="AA167" s="2"/>
      <c r="AB167" s="2"/>
      <c r="AC167" s="2"/>
      <c r="AD167" s="2"/>
      <c r="AE167" s="2"/>
    </row>
    <row r="168" spans="1:31" ht="15.75" customHeight="1" x14ac:dyDescent="0.25">
      <c r="A168" s="2"/>
      <c r="B168" s="2"/>
      <c r="C168" s="2"/>
      <c r="D168" s="2"/>
      <c r="E168" s="2"/>
      <c r="F168" s="2"/>
      <c r="G168" s="2"/>
      <c r="H168" s="17"/>
      <c r="I168" s="17"/>
      <c r="J168" s="17"/>
      <c r="K168" s="2"/>
      <c r="L168" s="2"/>
      <c r="M168" s="2"/>
      <c r="N168" s="2"/>
      <c r="O168" s="2"/>
      <c r="P168" s="2"/>
      <c r="Q168" s="2"/>
      <c r="R168" s="2"/>
      <c r="S168" s="2"/>
      <c r="T168" s="2"/>
      <c r="U168" s="2"/>
      <c r="V168" s="2"/>
      <c r="W168" s="2"/>
      <c r="X168" s="2"/>
      <c r="Y168" s="2"/>
      <c r="Z168" s="2"/>
      <c r="AA168" s="2"/>
      <c r="AB168" s="2"/>
      <c r="AC168" s="2"/>
      <c r="AD168" s="2"/>
      <c r="AE168" s="2"/>
    </row>
    <row r="169" spans="1:31" ht="15.75" customHeight="1" x14ac:dyDescent="0.25">
      <c r="A169" s="2"/>
      <c r="B169" s="2"/>
      <c r="C169" s="2"/>
      <c r="D169" s="2"/>
      <c r="E169" s="2"/>
      <c r="F169" s="2"/>
      <c r="G169" s="2"/>
      <c r="H169" s="17"/>
      <c r="I169" s="17"/>
      <c r="J169" s="17"/>
      <c r="K169" s="2"/>
      <c r="L169" s="2"/>
      <c r="M169" s="2"/>
      <c r="N169" s="2"/>
      <c r="O169" s="2"/>
      <c r="P169" s="2"/>
      <c r="Q169" s="2"/>
      <c r="R169" s="2"/>
      <c r="S169" s="2"/>
      <c r="T169" s="2"/>
      <c r="U169" s="2"/>
      <c r="V169" s="2"/>
      <c r="W169" s="2"/>
      <c r="X169" s="2"/>
      <c r="Y169" s="2"/>
      <c r="Z169" s="2"/>
      <c r="AA169" s="2"/>
      <c r="AB169" s="2"/>
      <c r="AC169" s="2"/>
      <c r="AD169" s="2"/>
      <c r="AE169" s="2"/>
    </row>
    <row r="170" spans="1:31" ht="15.75" customHeight="1" x14ac:dyDescent="0.25">
      <c r="A170" s="2"/>
      <c r="B170" s="2"/>
      <c r="C170" s="2"/>
      <c r="D170" s="2"/>
      <c r="E170" s="2"/>
      <c r="F170" s="2"/>
      <c r="G170" s="2"/>
      <c r="H170" s="17"/>
      <c r="I170" s="17"/>
      <c r="J170" s="17"/>
      <c r="K170" s="2"/>
      <c r="L170" s="2"/>
      <c r="M170" s="2"/>
      <c r="N170" s="2"/>
      <c r="O170" s="2"/>
      <c r="P170" s="2"/>
      <c r="Q170" s="2"/>
      <c r="R170" s="2"/>
      <c r="S170" s="2"/>
      <c r="T170" s="2"/>
      <c r="U170" s="2"/>
      <c r="V170" s="2"/>
      <c r="W170" s="2"/>
      <c r="X170" s="2"/>
      <c r="Y170" s="2"/>
      <c r="Z170" s="2"/>
      <c r="AA170" s="2"/>
      <c r="AB170" s="2"/>
      <c r="AC170" s="2"/>
      <c r="AD170" s="2"/>
      <c r="AE170" s="2"/>
    </row>
    <row r="171" spans="1:31" ht="15.75" customHeight="1" x14ac:dyDescent="0.25">
      <c r="A171" s="2"/>
      <c r="B171" s="2"/>
      <c r="C171" s="2"/>
      <c r="D171" s="2"/>
      <c r="E171" s="2"/>
      <c r="F171" s="2"/>
      <c r="G171" s="2"/>
      <c r="H171" s="17"/>
      <c r="I171" s="17"/>
      <c r="J171" s="17"/>
      <c r="K171" s="2"/>
      <c r="L171" s="2"/>
      <c r="M171" s="2"/>
      <c r="N171" s="2"/>
      <c r="O171" s="2"/>
      <c r="P171" s="2"/>
      <c r="Q171" s="2"/>
      <c r="R171" s="2"/>
      <c r="S171" s="2"/>
      <c r="T171" s="2"/>
      <c r="U171" s="2"/>
      <c r="V171" s="2"/>
      <c r="W171" s="2"/>
      <c r="X171" s="2"/>
      <c r="Y171" s="2"/>
      <c r="Z171" s="2"/>
      <c r="AA171" s="2"/>
      <c r="AB171" s="2"/>
      <c r="AC171" s="2"/>
      <c r="AD171" s="2"/>
      <c r="AE171" s="2"/>
    </row>
    <row r="172" spans="1:31" ht="15.75" customHeight="1" x14ac:dyDescent="0.25">
      <c r="A172" s="2"/>
      <c r="B172" s="2"/>
      <c r="C172" s="2"/>
      <c r="D172" s="2"/>
      <c r="E172" s="2"/>
      <c r="F172" s="2"/>
      <c r="G172" s="2"/>
      <c r="H172" s="17"/>
      <c r="I172" s="17"/>
      <c r="J172" s="17"/>
      <c r="K172" s="2"/>
      <c r="L172" s="2"/>
      <c r="M172" s="2"/>
      <c r="N172" s="2"/>
      <c r="O172" s="2"/>
      <c r="P172" s="2"/>
      <c r="Q172" s="2"/>
      <c r="R172" s="2"/>
      <c r="S172" s="2"/>
      <c r="T172" s="2"/>
      <c r="U172" s="2"/>
      <c r="V172" s="2"/>
      <c r="W172" s="2"/>
      <c r="X172" s="2"/>
      <c r="Y172" s="2"/>
      <c r="Z172" s="2"/>
      <c r="AA172" s="2"/>
      <c r="AB172" s="2"/>
      <c r="AC172" s="2"/>
      <c r="AD172" s="2"/>
      <c r="AE172" s="2"/>
    </row>
    <row r="173" spans="1:31" ht="15.75" customHeight="1" x14ac:dyDescent="0.25">
      <c r="A173" s="2"/>
      <c r="B173" s="2"/>
      <c r="C173" s="2"/>
      <c r="D173" s="2"/>
      <c r="E173" s="2"/>
      <c r="F173" s="2"/>
      <c r="G173" s="2"/>
      <c r="H173" s="17"/>
      <c r="I173" s="17"/>
      <c r="J173" s="17"/>
      <c r="K173" s="2"/>
      <c r="L173" s="2"/>
      <c r="M173" s="2"/>
      <c r="N173" s="2"/>
      <c r="O173" s="2"/>
      <c r="P173" s="2"/>
      <c r="Q173" s="2"/>
      <c r="R173" s="2"/>
      <c r="S173" s="2"/>
      <c r="T173" s="2"/>
      <c r="U173" s="2"/>
      <c r="V173" s="2"/>
      <c r="W173" s="2"/>
      <c r="X173" s="2"/>
      <c r="Y173" s="2"/>
      <c r="Z173" s="2"/>
      <c r="AA173" s="2"/>
      <c r="AB173" s="2"/>
      <c r="AC173" s="2"/>
      <c r="AD173" s="2"/>
      <c r="AE173" s="2"/>
    </row>
    <row r="174" spans="1:31" ht="15.75" customHeight="1" x14ac:dyDescent="0.25">
      <c r="A174" s="2"/>
      <c r="B174" s="2"/>
      <c r="C174" s="2"/>
      <c r="D174" s="2"/>
      <c r="E174" s="2"/>
      <c r="F174" s="2"/>
      <c r="G174" s="2"/>
      <c r="H174" s="17"/>
      <c r="I174" s="17"/>
      <c r="J174" s="17"/>
      <c r="K174" s="2"/>
      <c r="L174" s="2"/>
      <c r="M174" s="2"/>
      <c r="N174" s="2"/>
      <c r="O174" s="2"/>
      <c r="P174" s="2"/>
      <c r="Q174" s="2"/>
      <c r="R174" s="2"/>
      <c r="S174" s="2"/>
      <c r="T174" s="2"/>
      <c r="U174" s="2"/>
      <c r="V174" s="2"/>
      <c r="W174" s="2"/>
      <c r="X174" s="2"/>
      <c r="Y174" s="2"/>
      <c r="Z174" s="2"/>
      <c r="AA174" s="2"/>
      <c r="AB174" s="2"/>
      <c r="AC174" s="2"/>
      <c r="AD174" s="2"/>
      <c r="AE174" s="2"/>
    </row>
    <row r="175" spans="1:31" ht="15.75" customHeight="1" x14ac:dyDescent="0.25">
      <c r="A175" s="2"/>
      <c r="B175" s="2"/>
      <c r="C175" s="2"/>
      <c r="D175" s="2"/>
      <c r="E175" s="2"/>
      <c r="F175" s="2"/>
      <c r="G175" s="2"/>
      <c r="H175" s="17"/>
      <c r="I175" s="17"/>
      <c r="J175" s="17"/>
      <c r="K175" s="2"/>
      <c r="L175" s="2"/>
      <c r="M175" s="2"/>
      <c r="N175" s="2"/>
      <c r="O175" s="2"/>
      <c r="P175" s="2"/>
      <c r="Q175" s="2"/>
      <c r="R175" s="2"/>
      <c r="S175" s="2"/>
      <c r="T175" s="2"/>
      <c r="U175" s="2"/>
      <c r="V175" s="2"/>
      <c r="W175" s="2"/>
      <c r="X175" s="2"/>
      <c r="Y175" s="2"/>
      <c r="Z175" s="2"/>
      <c r="AA175" s="2"/>
      <c r="AB175" s="2"/>
      <c r="AC175" s="2"/>
      <c r="AD175" s="2"/>
      <c r="AE175" s="2"/>
    </row>
    <row r="176" spans="1:31" ht="15.75" customHeight="1" x14ac:dyDescent="0.25">
      <c r="A176" s="2"/>
      <c r="B176" s="2"/>
      <c r="C176" s="2"/>
      <c r="D176" s="2"/>
      <c r="E176" s="2"/>
      <c r="F176" s="2"/>
      <c r="G176" s="2"/>
      <c r="H176" s="17"/>
      <c r="I176" s="17"/>
      <c r="J176" s="17"/>
      <c r="K176" s="2"/>
      <c r="L176" s="2"/>
      <c r="M176" s="2"/>
      <c r="N176" s="2"/>
      <c r="O176" s="2"/>
      <c r="P176" s="2"/>
      <c r="Q176" s="2"/>
      <c r="R176" s="2"/>
      <c r="S176" s="2"/>
      <c r="T176" s="2"/>
      <c r="U176" s="2"/>
      <c r="V176" s="2"/>
      <c r="W176" s="2"/>
      <c r="X176" s="2"/>
      <c r="Y176" s="2"/>
      <c r="Z176" s="2"/>
      <c r="AA176" s="2"/>
      <c r="AB176" s="2"/>
      <c r="AC176" s="2"/>
      <c r="AD176" s="2"/>
      <c r="AE176" s="2"/>
    </row>
    <row r="177" spans="1:31" ht="15.75" customHeight="1" x14ac:dyDescent="0.25">
      <c r="A177" s="2"/>
      <c r="B177" s="2"/>
      <c r="C177" s="2"/>
      <c r="D177" s="2"/>
      <c r="E177" s="2"/>
      <c r="F177" s="2"/>
      <c r="G177" s="2"/>
      <c r="H177" s="17"/>
      <c r="I177" s="17"/>
      <c r="J177" s="17"/>
      <c r="K177" s="2"/>
      <c r="L177" s="2"/>
      <c r="M177" s="2"/>
      <c r="N177" s="2"/>
      <c r="O177" s="2"/>
      <c r="P177" s="2"/>
      <c r="Q177" s="2"/>
      <c r="R177" s="2"/>
      <c r="S177" s="2"/>
      <c r="T177" s="2"/>
      <c r="U177" s="2"/>
      <c r="V177" s="2"/>
      <c r="W177" s="2"/>
      <c r="X177" s="2"/>
      <c r="Y177" s="2"/>
      <c r="Z177" s="2"/>
      <c r="AA177" s="2"/>
      <c r="AB177" s="2"/>
      <c r="AC177" s="2"/>
      <c r="AD177" s="2"/>
      <c r="AE177" s="2"/>
    </row>
    <row r="178" spans="1:31" ht="15.75" customHeight="1" x14ac:dyDescent="0.25">
      <c r="A178" s="2"/>
      <c r="B178" s="2"/>
      <c r="C178" s="2"/>
      <c r="D178" s="2"/>
      <c r="E178" s="2"/>
      <c r="F178" s="2"/>
      <c r="G178" s="2"/>
      <c r="H178" s="17"/>
      <c r="I178" s="17"/>
      <c r="J178" s="17"/>
      <c r="K178" s="2"/>
      <c r="L178" s="2"/>
      <c r="M178" s="2"/>
      <c r="N178" s="2"/>
      <c r="O178" s="2"/>
      <c r="P178" s="2"/>
      <c r="Q178" s="2"/>
      <c r="R178" s="2"/>
      <c r="S178" s="2"/>
      <c r="T178" s="2"/>
      <c r="U178" s="2"/>
      <c r="V178" s="2"/>
      <c r="W178" s="2"/>
      <c r="X178" s="2"/>
      <c r="Y178" s="2"/>
      <c r="Z178" s="2"/>
      <c r="AA178" s="2"/>
      <c r="AB178" s="2"/>
      <c r="AC178" s="2"/>
      <c r="AD178" s="2"/>
      <c r="AE178" s="2"/>
    </row>
    <row r="179" spans="1:31" ht="15.75" customHeight="1" x14ac:dyDescent="0.25">
      <c r="A179" s="2"/>
      <c r="B179" s="2"/>
      <c r="C179" s="2"/>
      <c r="D179" s="2"/>
      <c r="E179" s="2"/>
      <c r="F179" s="2"/>
      <c r="G179" s="2"/>
      <c r="H179" s="17"/>
      <c r="I179" s="17"/>
      <c r="J179" s="17"/>
      <c r="K179" s="2"/>
      <c r="L179" s="2"/>
      <c r="M179" s="2"/>
      <c r="N179" s="2"/>
      <c r="O179" s="2"/>
      <c r="P179" s="2"/>
      <c r="Q179" s="2"/>
      <c r="R179" s="2"/>
      <c r="S179" s="2"/>
      <c r="T179" s="2"/>
      <c r="U179" s="2"/>
      <c r="V179" s="2"/>
      <c r="W179" s="2"/>
      <c r="X179" s="2"/>
      <c r="Y179" s="2"/>
      <c r="Z179" s="2"/>
      <c r="AA179" s="2"/>
      <c r="AB179" s="2"/>
      <c r="AC179" s="2"/>
      <c r="AD179" s="2"/>
      <c r="AE179" s="2"/>
    </row>
    <row r="180" spans="1:31" ht="15.75" customHeight="1" x14ac:dyDescent="0.25">
      <c r="A180" s="2"/>
      <c r="B180" s="2"/>
      <c r="C180" s="2"/>
      <c r="D180" s="2"/>
      <c r="E180" s="2"/>
      <c r="F180" s="2"/>
      <c r="G180" s="2"/>
      <c r="H180" s="17"/>
      <c r="I180" s="17"/>
      <c r="J180" s="17"/>
      <c r="K180" s="2"/>
      <c r="L180" s="2"/>
      <c r="M180" s="2"/>
      <c r="N180" s="2"/>
      <c r="O180" s="2"/>
      <c r="P180" s="2"/>
      <c r="Q180" s="2"/>
      <c r="R180" s="2"/>
      <c r="S180" s="2"/>
      <c r="T180" s="2"/>
      <c r="U180" s="2"/>
      <c r="V180" s="2"/>
      <c r="W180" s="2"/>
      <c r="X180" s="2"/>
      <c r="Y180" s="2"/>
      <c r="Z180" s="2"/>
      <c r="AA180" s="2"/>
      <c r="AB180" s="2"/>
      <c r="AC180" s="2"/>
      <c r="AD180" s="2"/>
      <c r="AE180" s="2"/>
    </row>
    <row r="181" spans="1:31" ht="15.75" customHeight="1" x14ac:dyDescent="0.25">
      <c r="A181" s="2"/>
      <c r="B181" s="2"/>
      <c r="C181" s="2"/>
      <c r="D181" s="2"/>
      <c r="E181" s="2"/>
      <c r="F181" s="2"/>
      <c r="G181" s="2"/>
      <c r="H181" s="17"/>
      <c r="I181" s="17"/>
      <c r="J181" s="17"/>
      <c r="K181" s="2"/>
      <c r="L181" s="2"/>
      <c r="M181" s="2"/>
      <c r="N181" s="2"/>
      <c r="O181" s="2"/>
      <c r="P181" s="2"/>
      <c r="Q181" s="2"/>
      <c r="R181" s="2"/>
      <c r="S181" s="2"/>
      <c r="T181" s="2"/>
      <c r="U181" s="2"/>
      <c r="V181" s="2"/>
      <c r="W181" s="2"/>
      <c r="X181" s="2"/>
      <c r="Y181" s="2"/>
      <c r="Z181" s="2"/>
      <c r="AA181" s="2"/>
      <c r="AB181" s="2"/>
      <c r="AC181" s="2"/>
      <c r="AD181" s="2"/>
      <c r="AE181" s="2"/>
    </row>
    <row r="182" spans="1:31" ht="15.75" customHeight="1" x14ac:dyDescent="0.25">
      <c r="A182" s="2"/>
      <c r="B182" s="2"/>
      <c r="C182" s="2"/>
      <c r="D182" s="2"/>
      <c r="E182" s="2"/>
      <c r="F182" s="2"/>
      <c r="G182" s="2"/>
      <c r="H182" s="17"/>
      <c r="I182" s="17"/>
      <c r="J182" s="17"/>
      <c r="K182" s="2"/>
      <c r="L182" s="2"/>
      <c r="M182" s="2"/>
      <c r="N182" s="2"/>
      <c r="O182" s="2"/>
      <c r="P182" s="2"/>
      <c r="Q182" s="2"/>
      <c r="R182" s="2"/>
      <c r="S182" s="2"/>
      <c r="T182" s="2"/>
      <c r="U182" s="2"/>
      <c r="V182" s="2"/>
      <c r="W182" s="2"/>
      <c r="X182" s="2"/>
      <c r="Y182" s="2"/>
      <c r="Z182" s="2"/>
      <c r="AA182" s="2"/>
      <c r="AB182" s="2"/>
      <c r="AC182" s="2"/>
      <c r="AD182" s="2"/>
      <c r="AE182" s="2"/>
    </row>
    <row r="183" spans="1:31" ht="15.75" customHeight="1" x14ac:dyDescent="0.25">
      <c r="A183" s="2"/>
      <c r="B183" s="2"/>
      <c r="C183" s="2"/>
      <c r="D183" s="2"/>
      <c r="E183" s="2"/>
      <c r="F183" s="2"/>
      <c r="G183" s="2"/>
      <c r="H183" s="17"/>
      <c r="I183" s="17"/>
      <c r="J183" s="17"/>
      <c r="K183" s="2"/>
      <c r="L183" s="2"/>
      <c r="M183" s="2"/>
      <c r="N183" s="2"/>
      <c r="O183" s="2"/>
      <c r="P183" s="2"/>
      <c r="Q183" s="2"/>
      <c r="R183" s="2"/>
      <c r="S183" s="2"/>
      <c r="T183" s="2"/>
      <c r="U183" s="2"/>
      <c r="V183" s="2"/>
      <c r="W183" s="2"/>
      <c r="X183" s="2"/>
      <c r="Y183" s="2"/>
      <c r="Z183" s="2"/>
      <c r="AA183" s="2"/>
      <c r="AB183" s="2"/>
      <c r="AC183" s="2"/>
      <c r="AD183" s="2"/>
      <c r="AE183" s="2"/>
    </row>
    <row r="184" spans="1:31" ht="15.75" customHeight="1" x14ac:dyDescent="0.25">
      <c r="A184" s="2"/>
      <c r="B184" s="2"/>
      <c r="C184" s="2"/>
      <c r="D184" s="2"/>
      <c r="E184" s="2"/>
      <c r="F184" s="2"/>
      <c r="G184" s="2"/>
      <c r="H184" s="17"/>
      <c r="I184" s="17"/>
      <c r="J184" s="17"/>
      <c r="K184" s="2"/>
      <c r="L184" s="2"/>
      <c r="M184" s="2"/>
      <c r="N184" s="2"/>
      <c r="O184" s="2"/>
      <c r="P184" s="2"/>
      <c r="Q184" s="2"/>
      <c r="R184" s="2"/>
      <c r="S184" s="2"/>
      <c r="T184" s="2"/>
      <c r="U184" s="2"/>
      <c r="V184" s="2"/>
      <c r="W184" s="2"/>
      <c r="X184" s="2"/>
      <c r="Y184" s="2"/>
      <c r="Z184" s="2"/>
      <c r="AA184" s="2"/>
      <c r="AB184" s="2"/>
      <c r="AC184" s="2"/>
      <c r="AD184" s="2"/>
      <c r="AE184" s="2"/>
    </row>
    <row r="185" spans="1:31" ht="15.75" customHeight="1" x14ac:dyDescent="0.25">
      <c r="A185" s="2"/>
      <c r="B185" s="2"/>
      <c r="C185" s="2"/>
      <c r="D185" s="2"/>
      <c r="E185" s="2"/>
      <c r="F185" s="2"/>
      <c r="G185" s="2"/>
      <c r="H185" s="17"/>
      <c r="I185" s="17"/>
      <c r="J185" s="17"/>
      <c r="K185" s="2"/>
      <c r="L185" s="2"/>
      <c r="M185" s="2"/>
      <c r="N185" s="2"/>
      <c r="O185" s="2"/>
      <c r="P185" s="2"/>
      <c r="Q185" s="2"/>
      <c r="R185" s="2"/>
      <c r="S185" s="2"/>
      <c r="T185" s="2"/>
      <c r="U185" s="2"/>
      <c r="V185" s="2"/>
      <c r="W185" s="2"/>
      <c r="X185" s="2"/>
      <c r="Y185" s="2"/>
      <c r="Z185" s="2"/>
      <c r="AA185" s="2"/>
      <c r="AB185" s="2"/>
      <c r="AC185" s="2"/>
      <c r="AD185" s="2"/>
      <c r="AE185" s="2"/>
    </row>
    <row r="186" spans="1:31" ht="15.75" customHeight="1" x14ac:dyDescent="0.25">
      <c r="A186" s="2"/>
      <c r="B186" s="2"/>
      <c r="C186" s="2"/>
      <c r="D186" s="2"/>
      <c r="E186" s="2"/>
      <c r="F186" s="2"/>
      <c r="G186" s="2"/>
      <c r="H186" s="17"/>
      <c r="I186" s="17"/>
      <c r="J186" s="17"/>
      <c r="K186" s="2"/>
      <c r="L186" s="2"/>
      <c r="M186" s="2"/>
      <c r="N186" s="2"/>
      <c r="O186" s="2"/>
      <c r="P186" s="2"/>
      <c r="Q186" s="2"/>
      <c r="R186" s="2"/>
      <c r="S186" s="2"/>
      <c r="T186" s="2"/>
      <c r="U186" s="2"/>
      <c r="V186" s="2"/>
      <c r="W186" s="2"/>
      <c r="X186" s="2"/>
      <c r="Y186" s="2"/>
      <c r="Z186" s="2"/>
      <c r="AA186" s="2"/>
      <c r="AB186" s="2"/>
      <c r="AC186" s="2"/>
      <c r="AD186" s="2"/>
      <c r="AE186" s="2"/>
    </row>
    <row r="187" spans="1:31" ht="15.75" customHeight="1" x14ac:dyDescent="0.25">
      <c r="A187" s="2"/>
      <c r="B187" s="2"/>
      <c r="C187" s="2"/>
      <c r="D187" s="2"/>
      <c r="E187" s="2"/>
      <c r="F187" s="2"/>
      <c r="G187" s="2"/>
      <c r="H187" s="17"/>
      <c r="I187" s="17"/>
      <c r="J187" s="17"/>
      <c r="K187" s="2"/>
      <c r="L187" s="2"/>
      <c r="M187" s="2"/>
      <c r="N187" s="2"/>
      <c r="O187" s="2"/>
      <c r="P187" s="2"/>
      <c r="Q187" s="2"/>
      <c r="R187" s="2"/>
      <c r="S187" s="2"/>
      <c r="T187" s="2"/>
      <c r="U187" s="2"/>
      <c r="V187" s="2"/>
      <c r="W187" s="2"/>
      <c r="X187" s="2"/>
      <c r="Y187" s="2"/>
      <c r="Z187" s="2"/>
      <c r="AA187" s="2"/>
      <c r="AB187" s="2"/>
      <c r="AC187" s="2"/>
      <c r="AD187" s="2"/>
      <c r="AE187" s="2"/>
    </row>
    <row r="188" spans="1:31" ht="15.75" customHeight="1" x14ac:dyDescent="0.25">
      <c r="A188" s="2"/>
      <c r="B188" s="2"/>
      <c r="C188" s="2"/>
      <c r="D188" s="2"/>
      <c r="E188" s="2"/>
      <c r="F188" s="2"/>
      <c r="G188" s="2"/>
      <c r="H188" s="17"/>
      <c r="I188" s="17"/>
      <c r="J188" s="17"/>
      <c r="K188" s="2"/>
      <c r="L188" s="2"/>
      <c r="M188" s="2"/>
      <c r="N188" s="2"/>
      <c r="O188" s="2"/>
      <c r="P188" s="2"/>
      <c r="Q188" s="2"/>
      <c r="R188" s="2"/>
      <c r="S188" s="2"/>
      <c r="T188" s="2"/>
      <c r="U188" s="2"/>
      <c r="V188" s="2"/>
      <c r="W188" s="2"/>
      <c r="X188" s="2"/>
      <c r="Y188" s="2"/>
      <c r="Z188" s="2"/>
      <c r="AA188" s="2"/>
      <c r="AB188" s="2"/>
      <c r="AC188" s="2"/>
      <c r="AD188" s="2"/>
      <c r="AE188" s="2"/>
    </row>
    <row r="189" spans="1:31" ht="15.75" customHeight="1" x14ac:dyDescent="0.25">
      <c r="A189" s="2"/>
      <c r="B189" s="2"/>
      <c r="C189" s="2"/>
      <c r="D189" s="2"/>
      <c r="E189" s="2"/>
      <c r="F189" s="2"/>
      <c r="G189" s="2"/>
      <c r="H189" s="17"/>
      <c r="I189" s="17"/>
      <c r="J189" s="17"/>
      <c r="K189" s="2"/>
      <c r="L189" s="2"/>
      <c r="M189" s="2"/>
      <c r="N189" s="2"/>
      <c r="O189" s="2"/>
      <c r="P189" s="2"/>
      <c r="Q189" s="2"/>
      <c r="R189" s="2"/>
      <c r="S189" s="2"/>
      <c r="T189" s="2"/>
      <c r="U189" s="2"/>
      <c r="V189" s="2"/>
      <c r="W189" s="2"/>
      <c r="X189" s="2"/>
      <c r="Y189" s="2"/>
      <c r="Z189" s="2"/>
      <c r="AA189" s="2"/>
      <c r="AB189" s="2"/>
      <c r="AC189" s="2"/>
      <c r="AD189" s="2"/>
      <c r="AE189" s="2"/>
    </row>
    <row r="190" spans="1:31" ht="15.75" customHeight="1" x14ac:dyDescent="0.25">
      <c r="A190" s="2"/>
      <c r="B190" s="2"/>
      <c r="C190" s="2"/>
      <c r="D190" s="2"/>
      <c r="E190" s="2"/>
      <c r="F190" s="2"/>
      <c r="G190" s="2"/>
      <c r="H190" s="17"/>
      <c r="I190" s="17"/>
      <c r="J190" s="17"/>
      <c r="K190" s="2"/>
      <c r="L190" s="2"/>
      <c r="M190" s="2"/>
      <c r="N190" s="2"/>
      <c r="O190" s="2"/>
      <c r="P190" s="2"/>
      <c r="Q190" s="2"/>
      <c r="R190" s="2"/>
      <c r="S190" s="2"/>
      <c r="T190" s="2"/>
      <c r="U190" s="2"/>
      <c r="V190" s="2"/>
      <c r="W190" s="2"/>
      <c r="X190" s="2"/>
      <c r="Y190" s="2"/>
      <c r="Z190" s="2"/>
      <c r="AA190" s="2"/>
      <c r="AB190" s="2"/>
      <c r="AC190" s="2"/>
      <c r="AD190" s="2"/>
      <c r="AE190" s="2"/>
    </row>
    <row r="191" spans="1:31" ht="15.75" customHeight="1" x14ac:dyDescent="0.25">
      <c r="A191" s="2"/>
      <c r="B191" s="2"/>
      <c r="C191" s="2"/>
      <c r="D191" s="2"/>
      <c r="E191" s="2"/>
      <c r="F191" s="2"/>
      <c r="G191" s="2"/>
      <c r="H191" s="17"/>
      <c r="I191" s="17"/>
      <c r="J191" s="17"/>
      <c r="K191" s="2"/>
      <c r="L191" s="2"/>
      <c r="M191" s="2"/>
      <c r="N191" s="2"/>
      <c r="O191" s="2"/>
      <c r="P191" s="2"/>
      <c r="Q191" s="2"/>
      <c r="R191" s="2"/>
      <c r="S191" s="2"/>
      <c r="T191" s="2"/>
      <c r="U191" s="2"/>
      <c r="V191" s="2"/>
      <c r="W191" s="2"/>
      <c r="X191" s="2"/>
      <c r="Y191" s="2"/>
      <c r="Z191" s="2"/>
      <c r="AA191" s="2"/>
      <c r="AB191" s="2"/>
      <c r="AC191" s="2"/>
      <c r="AD191" s="2"/>
      <c r="AE191" s="2"/>
    </row>
    <row r="192" spans="1:31" ht="15.75" customHeight="1" x14ac:dyDescent="0.25">
      <c r="A192" s="2"/>
      <c r="B192" s="2"/>
      <c r="C192" s="2"/>
      <c r="D192" s="2"/>
      <c r="E192" s="2"/>
      <c r="F192" s="2"/>
      <c r="G192" s="2"/>
      <c r="H192" s="17"/>
      <c r="I192" s="17"/>
      <c r="J192" s="17"/>
      <c r="K192" s="2"/>
      <c r="L192" s="2"/>
      <c r="M192" s="2"/>
      <c r="N192" s="2"/>
      <c r="O192" s="2"/>
      <c r="P192" s="2"/>
      <c r="Q192" s="2"/>
      <c r="R192" s="2"/>
      <c r="S192" s="2"/>
      <c r="T192" s="2"/>
      <c r="U192" s="2"/>
      <c r="V192" s="2"/>
      <c r="W192" s="2"/>
      <c r="X192" s="2"/>
      <c r="Y192" s="2"/>
      <c r="Z192" s="2"/>
      <c r="AA192" s="2"/>
      <c r="AB192" s="2"/>
      <c r="AC192" s="2"/>
      <c r="AD192" s="2"/>
      <c r="AE192" s="2"/>
    </row>
    <row r="193" spans="1:31" ht="15.75" customHeight="1" x14ac:dyDescent="0.25">
      <c r="A193" s="2"/>
      <c r="B193" s="2"/>
      <c r="C193" s="2"/>
      <c r="D193" s="2"/>
      <c r="E193" s="2"/>
      <c r="F193" s="2"/>
      <c r="G193" s="2"/>
      <c r="H193" s="17"/>
      <c r="I193" s="17"/>
      <c r="J193" s="17"/>
      <c r="K193" s="2"/>
      <c r="L193" s="2"/>
      <c r="M193" s="2"/>
      <c r="N193" s="2"/>
      <c r="O193" s="2"/>
      <c r="P193" s="2"/>
      <c r="Q193" s="2"/>
      <c r="R193" s="2"/>
      <c r="S193" s="2"/>
      <c r="T193" s="2"/>
      <c r="U193" s="2"/>
      <c r="V193" s="2"/>
      <c r="W193" s="2"/>
      <c r="X193" s="2"/>
      <c r="Y193" s="2"/>
      <c r="Z193" s="2"/>
      <c r="AA193" s="2"/>
      <c r="AB193" s="2"/>
      <c r="AC193" s="2"/>
      <c r="AD193" s="2"/>
      <c r="AE193" s="2"/>
    </row>
    <row r="194" spans="1:31" ht="15.75" customHeight="1" x14ac:dyDescent="0.25">
      <c r="A194" s="2"/>
      <c r="B194" s="2"/>
      <c r="C194" s="2"/>
      <c r="D194" s="2"/>
      <c r="E194" s="2"/>
      <c r="F194" s="2"/>
      <c r="G194" s="2"/>
      <c r="H194" s="17"/>
      <c r="I194" s="17"/>
      <c r="J194" s="17"/>
      <c r="K194" s="2"/>
      <c r="L194" s="2"/>
      <c r="M194" s="2"/>
      <c r="N194" s="2"/>
      <c r="O194" s="2"/>
      <c r="P194" s="2"/>
      <c r="Q194" s="2"/>
      <c r="R194" s="2"/>
      <c r="S194" s="2"/>
      <c r="T194" s="2"/>
      <c r="U194" s="2"/>
      <c r="V194" s="2"/>
      <c r="W194" s="2"/>
      <c r="X194" s="2"/>
      <c r="Y194" s="2"/>
      <c r="Z194" s="2"/>
      <c r="AA194" s="2"/>
      <c r="AB194" s="2"/>
      <c r="AC194" s="2"/>
      <c r="AD194" s="2"/>
      <c r="AE194" s="2"/>
    </row>
    <row r="195" spans="1:31" ht="15.75" customHeight="1" x14ac:dyDescent="0.25">
      <c r="A195" s="2"/>
      <c r="B195" s="2"/>
      <c r="C195" s="2"/>
      <c r="D195" s="2"/>
      <c r="E195" s="2"/>
      <c r="F195" s="2"/>
      <c r="G195" s="2"/>
      <c r="H195" s="17"/>
      <c r="I195" s="17"/>
      <c r="J195" s="17"/>
      <c r="K195" s="2"/>
      <c r="L195" s="2"/>
      <c r="M195" s="2"/>
      <c r="N195" s="2"/>
      <c r="O195" s="2"/>
      <c r="P195" s="2"/>
      <c r="Q195" s="2"/>
      <c r="R195" s="2"/>
      <c r="S195" s="2"/>
      <c r="T195" s="2"/>
      <c r="U195" s="2"/>
      <c r="V195" s="2"/>
      <c r="W195" s="2"/>
      <c r="X195" s="2"/>
      <c r="Y195" s="2"/>
      <c r="Z195" s="2"/>
      <c r="AA195" s="2"/>
      <c r="AB195" s="2"/>
      <c r="AC195" s="2"/>
      <c r="AD195" s="2"/>
      <c r="AE195" s="2"/>
    </row>
    <row r="196" spans="1:31" ht="15.75" customHeight="1" x14ac:dyDescent="0.25">
      <c r="A196" s="2"/>
      <c r="B196" s="2"/>
      <c r="C196" s="2"/>
      <c r="D196" s="2"/>
      <c r="E196" s="2"/>
      <c r="F196" s="2"/>
      <c r="G196" s="2"/>
      <c r="H196" s="17"/>
      <c r="I196" s="17"/>
      <c r="J196" s="17"/>
      <c r="K196" s="2"/>
      <c r="L196" s="2"/>
      <c r="M196" s="2"/>
      <c r="N196" s="2"/>
      <c r="O196" s="2"/>
      <c r="P196" s="2"/>
      <c r="Q196" s="2"/>
      <c r="R196" s="2"/>
      <c r="S196" s="2"/>
      <c r="T196" s="2"/>
      <c r="U196" s="2"/>
      <c r="V196" s="2"/>
      <c r="W196" s="2"/>
      <c r="X196" s="2"/>
      <c r="Y196" s="2"/>
      <c r="Z196" s="2"/>
      <c r="AA196" s="2"/>
      <c r="AB196" s="2"/>
      <c r="AC196" s="2"/>
      <c r="AD196" s="2"/>
      <c r="AE196" s="2"/>
    </row>
    <row r="197" spans="1:31" ht="15.75" customHeight="1" x14ac:dyDescent="0.25">
      <c r="A197" s="2"/>
      <c r="B197" s="2"/>
      <c r="C197" s="2"/>
      <c r="D197" s="2"/>
      <c r="E197" s="2"/>
      <c r="F197" s="2"/>
      <c r="G197" s="2"/>
      <c r="H197" s="17"/>
      <c r="I197" s="17"/>
      <c r="J197" s="17"/>
      <c r="K197" s="2"/>
      <c r="L197" s="2"/>
      <c r="M197" s="2"/>
      <c r="N197" s="2"/>
      <c r="O197" s="2"/>
      <c r="P197" s="2"/>
      <c r="Q197" s="2"/>
      <c r="R197" s="2"/>
      <c r="S197" s="2"/>
      <c r="T197" s="2"/>
      <c r="U197" s="2"/>
      <c r="V197" s="2"/>
      <c r="W197" s="2"/>
      <c r="X197" s="2"/>
      <c r="Y197" s="2"/>
      <c r="Z197" s="2"/>
      <c r="AA197" s="2"/>
      <c r="AB197" s="2"/>
      <c r="AC197" s="2"/>
      <c r="AD197" s="2"/>
      <c r="AE197" s="2"/>
    </row>
    <row r="198" spans="1:31" ht="15.75" customHeight="1" x14ac:dyDescent="0.25">
      <c r="A198" s="2"/>
      <c r="B198" s="2"/>
      <c r="C198" s="2"/>
      <c r="D198" s="2"/>
      <c r="E198" s="2"/>
      <c r="F198" s="2"/>
      <c r="G198" s="2"/>
      <c r="H198" s="17"/>
      <c r="I198" s="17"/>
      <c r="J198" s="17"/>
      <c r="K198" s="2"/>
      <c r="L198" s="2"/>
      <c r="M198" s="2"/>
      <c r="N198" s="2"/>
      <c r="O198" s="2"/>
      <c r="P198" s="2"/>
      <c r="Q198" s="2"/>
      <c r="R198" s="2"/>
      <c r="S198" s="2"/>
      <c r="T198" s="2"/>
      <c r="U198" s="2"/>
      <c r="V198" s="2"/>
      <c r="W198" s="2"/>
      <c r="X198" s="2"/>
      <c r="Y198" s="2"/>
      <c r="Z198" s="2"/>
      <c r="AA198" s="2"/>
      <c r="AB198" s="2"/>
      <c r="AC198" s="2"/>
      <c r="AD198" s="2"/>
      <c r="AE198" s="2"/>
    </row>
    <row r="199" spans="1:31" ht="15.75" customHeight="1" x14ac:dyDescent="0.25">
      <c r="A199" s="2"/>
      <c r="B199" s="2"/>
      <c r="C199" s="2"/>
      <c r="D199" s="2"/>
      <c r="E199" s="2"/>
      <c r="F199" s="2"/>
      <c r="G199" s="2"/>
      <c r="H199" s="17"/>
      <c r="I199" s="17"/>
      <c r="J199" s="17"/>
      <c r="K199" s="2"/>
      <c r="L199" s="2"/>
      <c r="M199" s="2"/>
      <c r="N199" s="2"/>
      <c r="O199" s="2"/>
      <c r="P199" s="2"/>
      <c r="Q199" s="2"/>
      <c r="R199" s="2"/>
      <c r="S199" s="2"/>
      <c r="T199" s="2"/>
      <c r="U199" s="2"/>
      <c r="V199" s="2"/>
      <c r="W199" s="2"/>
      <c r="X199" s="2"/>
      <c r="Y199" s="2"/>
      <c r="Z199" s="2"/>
      <c r="AA199" s="2"/>
      <c r="AB199" s="2"/>
      <c r="AC199" s="2"/>
      <c r="AD199" s="2"/>
      <c r="AE199" s="2"/>
    </row>
    <row r="200" spans="1:31" ht="15.75" customHeight="1" x14ac:dyDescent="0.25">
      <c r="A200" s="2"/>
      <c r="B200" s="2"/>
      <c r="C200" s="2"/>
      <c r="D200" s="2"/>
      <c r="E200" s="2"/>
      <c r="F200" s="2"/>
      <c r="G200" s="2"/>
      <c r="H200" s="17"/>
      <c r="I200" s="17"/>
      <c r="J200" s="17"/>
      <c r="K200" s="2"/>
      <c r="L200" s="2"/>
      <c r="M200" s="2"/>
      <c r="N200" s="2"/>
      <c r="O200" s="2"/>
      <c r="P200" s="2"/>
      <c r="Q200" s="2"/>
      <c r="R200" s="2"/>
      <c r="S200" s="2"/>
      <c r="T200" s="2"/>
      <c r="U200" s="2"/>
      <c r="V200" s="2"/>
      <c r="W200" s="2"/>
      <c r="X200" s="2"/>
      <c r="Y200" s="2"/>
      <c r="Z200" s="2"/>
      <c r="AA200" s="2"/>
      <c r="AB200" s="2"/>
      <c r="AC200" s="2"/>
      <c r="AD200" s="2"/>
      <c r="AE200" s="2"/>
    </row>
    <row r="201" spans="1:31" ht="15.75" customHeight="1" x14ac:dyDescent="0.25">
      <c r="A201" s="2"/>
      <c r="B201" s="2"/>
      <c r="C201" s="2"/>
      <c r="D201" s="2"/>
      <c r="E201" s="2"/>
      <c r="F201" s="2"/>
      <c r="G201" s="2"/>
      <c r="H201" s="17"/>
      <c r="I201" s="17"/>
      <c r="J201" s="17"/>
      <c r="K201" s="2"/>
      <c r="L201" s="2"/>
      <c r="M201" s="2"/>
      <c r="N201" s="2"/>
      <c r="O201" s="2"/>
      <c r="P201" s="2"/>
      <c r="Q201" s="2"/>
      <c r="R201" s="2"/>
      <c r="S201" s="2"/>
      <c r="T201" s="2"/>
      <c r="U201" s="2"/>
      <c r="V201" s="2"/>
      <c r="W201" s="2"/>
      <c r="X201" s="2"/>
      <c r="Y201" s="2"/>
      <c r="Z201" s="2"/>
      <c r="AA201" s="2"/>
      <c r="AB201" s="2"/>
      <c r="AC201" s="2"/>
      <c r="AD201" s="2"/>
      <c r="AE201" s="2"/>
    </row>
    <row r="202" spans="1:31" ht="15.75" customHeight="1" x14ac:dyDescent="0.25">
      <c r="A202" s="2"/>
      <c r="B202" s="2"/>
      <c r="C202" s="2"/>
      <c r="D202" s="2"/>
      <c r="E202" s="2"/>
      <c r="F202" s="2"/>
      <c r="G202" s="2"/>
      <c r="H202" s="17"/>
      <c r="I202" s="17"/>
      <c r="J202" s="17"/>
      <c r="K202" s="2"/>
      <c r="L202" s="2"/>
      <c r="M202" s="2"/>
      <c r="N202" s="2"/>
      <c r="O202" s="2"/>
      <c r="P202" s="2"/>
      <c r="Q202" s="2"/>
      <c r="R202" s="2"/>
      <c r="S202" s="2"/>
      <c r="T202" s="2"/>
      <c r="U202" s="2"/>
      <c r="V202" s="2"/>
      <c r="W202" s="2"/>
      <c r="X202" s="2"/>
      <c r="Y202" s="2"/>
      <c r="Z202" s="2"/>
      <c r="AA202" s="2"/>
      <c r="AB202" s="2"/>
      <c r="AC202" s="2"/>
      <c r="AD202" s="2"/>
      <c r="AE202" s="2"/>
    </row>
    <row r="203" spans="1:31" ht="15.75" customHeight="1" x14ac:dyDescent="0.25">
      <c r="A203" s="2"/>
      <c r="B203" s="2"/>
      <c r="C203" s="2"/>
      <c r="D203" s="2"/>
      <c r="E203" s="2"/>
      <c r="F203" s="2"/>
      <c r="G203" s="2"/>
      <c r="H203" s="17"/>
      <c r="I203" s="17"/>
      <c r="J203" s="17"/>
      <c r="K203" s="2"/>
      <c r="L203" s="2"/>
      <c r="M203" s="2"/>
      <c r="N203" s="2"/>
      <c r="O203" s="2"/>
      <c r="P203" s="2"/>
      <c r="Q203" s="2"/>
      <c r="R203" s="2"/>
      <c r="S203" s="2"/>
      <c r="T203" s="2"/>
      <c r="U203" s="2"/>
      <c r="V203" s="2"/>
      <c r="W203" s="2"/>
      <c r="X203" s="2"/>
      <c r="Y203" s="2"/>
      <c r="Z203" s="2"/>
      <c r="AA203" s="2"/>
      <c r="AB203" s="2"/>
      <c r="AC203" s="2"/>
      <c r="AD203" s="2"/>
      <c r="AE203" s="2"/>
    </row>
    <row r="204" spans="1:31" ht="15.75" customHeight="1" x14ac:dyDescent="0.25">
      <c r="A204" s="2"/>
      <c r="B204" s="2"/>
      <c r="C204" s="2"/>
      <c r="D204" s="2"/>
      <c r="E204" s="2"/>
      <c r="F204" s="2"/>
      <c r="G204" s="2"/>
      <c r="H204" s="17"/>
      <c r="I204" s="17"/>
      <c r="J204" s="17"/>
      <c r="K204" s="2"/>
      <c r="L204" s="2"/>
      <c r="M204" s="2"/>
      <c r="N204" s="2"/>
      <c r="O204" s="2"/>
      <c r="P204" s="2"/>
      <c r="Q204" s="2"/>
      <c r="R204" s="2"/>
      <c r="S204" s="2"/>
      <c r="T204" s="2"/>
      <c r="U204" s="2"/>
      <c r="V204" s="2"/>
      <c r="W204" s="2"/>
      <c r="X204" s="2"/>
      <c r="Y204" s="2"/>
      <c r="Z204" s="2"/>
      <c r="AA204" s="2"/>
      <c r="AB204" s="2"/>
      <c r="AC204" s="2"/>
      <c r="AD204" s="2"/>
      <c r="AE204" s="2"/>
    </row>
    <row r="205" spans="1:31" ht="15.75" customHeight="1" x14ac:dyDescent="0.25">
      <c r="A205" s="2"/>
      <c r="B205" s="2"/>
      <c r="C205" s="2"/>
      <c r="D205" s="2"/>
      <c r="E205" s="2"/>
      <c r="F205" s="2"/>
      <c r="G205" s="2"/>
      <c r="H205" s="17"/>
      <c r="I205" s="17"/>
      <c r="J205" s="17"/>
      <c r="K205" s="2"/>
      <c r="L205" s="2"/>
      <c r="M205" s="2"/>
      <c r="N205" s="2"/>
      <c r="O205" s="2"/>
      <c r="P205" s="2"/>
      <c r="Q205" s="2"/>
      <c r="R205" s="2"/>
      <c r="S205" s="2"/>
      <c r="T205" s="2"/>
      <c r="U205" s="2"/>
      <c r="V205" s="2"/>
      <c r="W205" s="2"/>
      <c r="X205" s="2"/>
      <c r="Y205" s="2"/>
      <c r="Z205" s="2"/>
      <c r="AA205" s="2"/>
      <c r="AB205" s="2"/>
      <c r="AC205" s="2"/>
      <c r="AD205" s="2"/>
      <c r="AE205" s="2"/>
    </row>
    <row r="206" spans="1:31" ht="15.75" customHeight="1" x14ac:dyDescent="0.25">
      <c r="A206" s="2"/>
      <c r="B206" s="2"/>
      <c r="C206" s="2"/>
      <c r="D206" s="2"/>
      <c r="E206" s="2"/>
      <c r="F206" s="2"/>
      <c r="G206" s="2"/>
      <c r="H206" s="17"/>
      <c r="I206" s="17"/>
      <c r="J206" s="17"/>
      <c r="K206" s="2"/>
      <c r="L206" s="2"/>
      <c r="M206" s="2"/>
      <c r="N206" s="2"/>
      <c r="O206" s="2"/>
      <c r="P206" s="2"/>
      <c r="Q206" s="2"/>
      <c r="R206" s="2"/>
      <c r="S206" s="2"/>
      <c r="T206" s="2"/>
      <c r="U206" s="2"/>
      <c r="V206" s="2"/>
      <c r="W206" s="2"/>
      <c r="X206" s="2"/>
      <c r="Y206" s="2"/>
      <c r="Z206" s="2"/>
      <c r="AA206" s="2"/>
      <c r="AB206" s="2"/>
      <c r="AC206" s="2"/>
      <c r="AD206" s="2"/>
      <c r="AE206" s="2"/>
    </row>
    <row r="207" spans="1:31" ht="15.75" customHeight="1" x14ac:dyDescent="0.25">
      <c r="A207" s="2"/>
      <c r="B207" s="2"/>
      <c r="C207" s="2"/>
      <c r="D207" s="2"/>
      <c r="E207" s="2"/>
      <c r="F207" s="2"/>
      <c r="G207" s="2"/>
      <c r="H207" s="17"/>
      <c r="I207" s="17"/>
      <c r="J207" s="17"/>
      <c r="K207" s="2"/>
      <c r="L207" s="2"/>
      <c r="M207" s="2"/>
      <c r="N207" s="2"/>
      <c r="O207" s="2"/>
      <c r="P207" s="2"/>
      <c r="Q207" s="2"/>
      <c r="R207" s="2"/>
      <c r="S207" s="2"/>
      <c r="T207" s="2"/>
      <c r="U207" s="2"/>
      <c r="V207" s="2"/>
      <c r="W207" s="2"/>
      <c r="X207" s="2"/>
      <c r="Y207" s="2"/>
      <c r="Z207" s="2"/>
      <c r="AA207" s="2"/>
      <c r="AB207" s="2"/>
      <c r="AC207" s="2"/>
      <c r="AD207" s="2"/>
      <c r="AE207" s="2"/>
    </row>
    <row r="208" spans="1:31" ht="15.75" customHeight="1" x14ac:dyDescent="0.25">
      <c r="A208" s="2"/>
      <c r="B208" s="2"/>
      <c r="C208" s="2"/>
      <c r="D208" s="2"/>
      <c r="E208" s="2"/>
      <c r="F208" s="2"/>
      <c r="G208" s="2"/>
      <c r="H208" s="17"/>
      <c r="I208" s="17"/>
      <c r="J208" s="17"/>
      <c r="K208" s="2"/>
      <c r="L208" s="2"/>
      <c r="M208" s="2"/>
      <c r="N208" s="2"/>
      <c r="O208" s="2"/>
      <c r="P208" s="2"/>
      <c r="Q208" s="2"/>
      <c r="R208" s="2"/>
      <c r="S208" s="2"/>
      <c r="T208" s="2"/>
      <c r="U208" s="2"/>
      <c r="V208" s="2"/>
      <c r="W208" s="2"/>
      <c r="X208" s="2"/>
      <c r="Y208" s="2"/>
      <c r="Z208" s="2"/>
      <c r="AA208" s="2"/>
      <c r="AB208" s="2"/>
      <c r="AC208" s="2"/>
      <c r="AD208" s="2"/>
      <c r="AE208" s="2"/>
    </row>
    <row r="209" spans="1:31" ht="15.75" customHeight="1" x14ac:dyDescent="0.25">
      <c r="A209" s="2"/>
      <c r="B209" s="2"/>
      <c r="C209" s="2"/>
      <c r="D209" s="2"/>
      <c r="E209" s="2"/>
      <c r="F209" s="2"/>
      <c r="G209" s="2"/>
      <c r="H209" s="17"/>
      <c r="I209" s="17"/>
      <c r="J209" s="17"/>
      <c r="K209" s="2"/>
      <c r="L209" s="2"/>
      <c r="M209" s="2"/>
      <c r="N209" s="2"/>
      <c r="O209" s="2"/>
      <c r="P209" s="2"/>
      <c r="Q209" s="2"/>
      <c r="R209" s="2"/>
      <c r="S209" s="2"/>
      <c r="T209" s="2"/>
      <c r="U209" s="2"/>
      <c r="V209" s="2"/>
      <c r="W209" s="2"/>
      <c r="X209" s="2"/>
      <c r="Y209" s="2"/>
      <c r="Z209" s="2"/>
      <c r="AA209" s="2"/>
      <c r="AB209" s="2"/>
      <c r="AC209" s="2"/>
      <c r="AD209" s="2"/>
      <c r="AE209" s="2"/>
    </row>
    <row r="210" spans="1:31" ht="15.75" customHeight="1" x14ac:dyDescent="0.25">
      <c r="A210" s="2"/>
      <c r="B210" s="2"/>
      <c r="C210" s="2"/>
      <c r="D210" s="2"/>
      <c r="E210" s="2"/>
      <c r="F210" s="2"/>
      <c r="G210" s="2"/>
      <c r="H210" s="17"/>
      <c r="I210" s="17"/>
      <c r="J210" s="17"/>
      <c r="K210" s="2"/>
      <c r="L210" s="2"/>
      <c r="M210" s="2"/>
      <c r="N210" s="2"/>
      <c r="O210" s="2"/>
      <c r="P210" s="2"/>
      <c r="Q210" s="2"/>
      <c r="R210" s="2"/>
      <c r="S210" s="2"/>
      <c r="T210" s="2"/>
      <c r="U210" s="2"/>
      <c r="V210" s="2"/>
      <c r="W210" s="2"/>
      <c r="X210" s="2"/>
      <c r="Y210" s="2"/>
      <c r="Z210" s="2"/>
      <c r="AA210" s="2"/>
      <c r="AB210" s="2"/>
      <c r="AC210" s="2"/>
      <c r="AD210" s="2"/>
      <c r="AE210" s="2"/>
    </row>
    <row r="211" spans="1:31" ht="15.75" customHeight="1" x14ac:dyDescent="0.25">
      <c r="A211" s="2"/>
      <c r="B211" s="2"/>
      <c r="C211" s="2"/>
      <c r="D211" s="2"/>
      <c r="E211" s="2"/>
      <c r="F211" s="2"/>
      <c r="G211" s="2"/>
      <c r="H211" s="17"/>
      <c r="I211" s="17"/>
      <c r="J211" s="17"/>
      <c r="K211" s="2"/>
      <c r="L211" s="2"/>
      <c r="M211" s="2"/>
      <c r="N211" s="2"/>
      <c r="O211" s="2"/>
      <c r="P211" s="2"/>
      <c r="Q211" s="2"/>
      <c r="R211" s="2"/>
      <c r="S211" s="2"/>
      <c r="T211" s="2"/>
      <c r="U211" s="2"/>
      <c r="V211" s="2"/>
      <c r="W211" s="2"/>
      <c r="X211" s="2"/>
      <c r="Y211" s="2"/>
      <c r="Z211" s="2"/>
      <c r="AA211" s="2"/>
      <c r="AB211" s="2"/>
      <c r="AC211" s="2"/>
      <c r="AD211" s="2"/>
      <c r="AE211" s="2"/>
    </row>
    <row r="212" spans="1:31" ht="15.75" customHeight="1" x14ac:dyDescent="0.25">
      <c r="A212" s="2"/>
      <c r="B212" s="2"/>
      <c r="C212" s="2"/>
      <c r="D212" s="2"/>
      <c r="E212" s="2"/>
      <c r="F212" s="2"/>
      <c r="G212" s="2"/>
      <c r="H212" s="17"/>
      <c r="I212" s="17"/>
      <c r="J212" s="17"/>
      <c r="K212" s="2"/>
      <c r="L212" s="2"/>
      <c r="M212" s="2"/>
      <c r="N212" s="2"/>
      <c r="O212" s="2"/>
      <c r="P212" s="2"/>
      <c r="Q212" s="2"/>
      <c r="R212" s="2"/>
      <c r="S212" s="2"/>
      <c r="T212" s="2"/>
      <c r="U212" s="2"/>
      <c r="V212" s="2"/>
      <c r="W212" s="2"/>
      <c r="X212" s="2"/>
      <c r="Y212" s="2"/>
      <c r="Z212" s="2"/>
      <c r="AA212" s="2"/>
      <c r="AB212" s="2"/>
      <c r="AC212" s="2"/>
      <c r="AD212" s="2"/>
      <c r="AE212" s="2"/>
    </row>
    <row r="213" spans="1:31" ht="15.75" customHeight="1" x14ac:dyDescent="0.25">
      <c r="A213" s="2"/>
      <c r="B213" s="2"/>
      <c r="C213" s="2"/>
      <c r="D213" s="2"/>
      <c r="E213" s="2"/>
      <c r="F213" s="2"/>
      <c r="G213" s="2"/>
      <c r="H213" s="17"/>
      <c r="I213" s="17"/>
      <c r="J213" s="17"/>
      <c r="K213" s="2"/>
      <c r="L213" s="2"/>
      <c r="M213" s="2"/>
      <c r="N213" s="2"/>
      <c r="O213" s="2"/>
      <c r="P213" s="2"/>
      <c r="Q213" s="2"/>
      <c r="R213" s="2"/>
      <c r="S213" s="2"/>
      <c r="T213" s="2"/>
      <c r="U213" s="2"/>
      <c r="V213" s="2"/>
      <c r="W213" s="2"/>
      <c r="X213" s="2"/>
      <c r="Y213" s="2"/>
      <c r="Z213" s="2"/>
      <c r="AA213" s="2"/>
      <c r="AB213" s="2"/>
      <c r="AC213" s="2"/>
      <c r="AD213" s="2"/>
      <c r="AE213" s="2"/>
    </row>
    <row r="214" spans="1:31" ht="15.75" customHeight="1" x14ac:dyDescent="0.25">
      <c r="A214" s="2"/>
      <c r="B214" s="2"/>
      <c r="C214" s="2"/>
      <c r="D214" s="2"/>
      <c r="E214" s="2"/>
      <c r="F214" s="2"/>
      <c r="G214" s="2"/>
      <c r="H214" s="17"/>
      <c r="I214" s="17"/>
      <c r="J214" s="17"/>
      <c r="K214" s="2"/>
      <c r="L214" s="2"/>
      <c r="M214" s="2"/>
      <c r="N214" s="2"/>
      <c r="O214" s="2"/>
      <c r="P214" s="2"/>
      <c r="Q214" s="2"/>
      <c r="R214" s="2"/>
      <c r="S214" s="2"/>
      <c r="T214" s="2"/>
      <c r="U214" s="2"/>
      <c r="V214" s="2"/>
      <c r="W214" s="2"/>
      <c r="X214" s="2"/>
      <c r="Y214" s="2"/>
      <c r="Z214" s="2"/>
      <c r="AA214" s="2"/>
      <c r="AB214" s="2"/>
      <c r="AC214" s="2"/>
      <c r="AD214" s="2"/>
      <c r="AE214" s="2"/>
    </row>
    <row r="215" spans="1:31" ht="15.75" customHeight="1" x14ac:dyDescent="0.25">
      <c r="A215" s="2"/>
      <c r="B215" s="2"/>
      <c r="C215" s="2"/>
      <c r="D215" s="2"/>
      <c r="E215" s="2"/>
      <c r="F215" s="2"/>
      <c r="G215" s="2"/>
      <c r="H215" s="17"/>
      <c r="I215" s="17"/>
      <c r="J215" s="17"/>
      <c r="K215" s="2"/>
      <c r="L215" s="2"/>
      <c r="M215" s="2"/>
      <c r="N215" s="2"/>
      <c r="O215" s="2"/>
      <c r="P215" s="2"/>
      <c r="Q215" s="2"/>
      <c r="R215" s="2"/>
      <c r="S215" s="2"/>
      <c r="T215" s="2"/>
      <c r="U215" s="2"/>
      <c r="V215" s="2"/>
      <c r="W215" s="2"/>
      <c r="X215" s="2"/>
      <c r="Y215" s="2"/>
      <c r="Z215" s="2"/>
      <c r="AA215" s="2"/>
      <c r="AB215" s="2"/>
      <c r="AC215" s="2"/>
      <c r="AD215" s="2"/>
      <c r="AE215" s="2"/>
    </row>
    <row r="216" spans="1:31" ht="15.75" customHeight="1" x14ac:dyDescent="0.25">
      <c r="A216" s="2"/>
      <c r="B216" s="2"/>
      <c r="C216" s="2"/>
      <c r="D216" s="2"/>
      <c r="E216" s="2"/>
      <c r="F216" s="2"/>
      <c r="G216" s="2"/>
      <c r="H216" s="17"/>
      <c r="I216" s="17"/>
      <c r="J216" s="17"/>
      <c r="K216" s="2"/>
      <c r="L216" s="2"/>
      <c r="M216" s="2"/>
      <c r="N216" s="2"/>
      <c r="O216" s="2"/>
      <c r="P216" s="2"/>
      <c r="Q216" s="2"/>
      <c r="R216" s="2"/>
      <c r="S216" s="2"/>
      <c r="T216" s="2"/>
      <c r="U216" s="2"/>
      <c r="V216" s="2"/>
      <c r="W216" s="2"/>
      <c r="X216" s="2"/>
      <c r="Y216" s="2"/>
      <c r="Z216" s="2"/>
      <c r="AA216" s="2"/>
      <c r="AB216" s="2"/>
      <c r="AC216" s="2"/>
      <c r="AD216" s="2"/>
      <c r="AE216" s="2"/>
    </row>
    <row r="217" spans="1:31" ht="15.75" customHeight="1" x14ac:dyDescent="0.25">
      <c r="A217" s="2"/>
      <c r="B217" s="2"/>
      <c r="C217" s="2"/>
      <c r="D217" s="2"/>
      <c r="E217" s="2"/>
      <c r="F217" s="2"/>
      <c r="G217" s="2"/>
      <c r="H217" s="17"/>
      <c r="I217" s="17"/>
      <c r="J217" s="17"/>
      <c r="K217" s="2"/>
      <c r="L217" s="2"/>
      <c r="M217" s="2"/>
      <c r="N217" s="2"/>
      <c r="O217" s="2"/>
      <c r="P217" s="2"/>
      <c r="Q217" s="2"/>
      <c r="R217" s="2"/>
      <c r="S217" s="2"/>
      <c r="T217" s="2"/>
      <c r="U217" s="2"/>
      <c r="V217" s="2"/>
      <c r="W217" s="2"/>
      <c r="X217" s="2"/>
      <c r="Y217" s="2"/>
      <c r="Z217" s="2"/>
      <c r="AA217" s="2"/>
      <c r="AB217" s="2"/>
      <c r="AC217" s="2"/>
      <c r="AD217" s="2"/>
      <c r="AE217" s="2"/>
    </row>
    <row r="218" spans="1:31" ht="15.75" customHeight="1" x14ac:dyDescent="0.25">
      <c r="A218" s="2"/>
      <c r="B218" s="2"/>
      <c r="C218" s="2"/>
      <c r="D218" s="2"/>
      <c r="E218" s="2"/>
      <c r="F218" s="2"/>
      <c r="G218" s="2"/>
      <c r="H218" s="17"/>
      <c r="I218" s="17"/>
      <c r="J218" s="17"/>
      <c r="K218" s="2"/>
      <c r="L218" s="2"/>
      <c r="M218" s="2"/>
      <c r="N218" s="2"/>
      <c r="O218" s="2"/>
      <c r="P218" s="2"/>
      <c r="Q218" s="2"/>
      <c r="R218" s="2"/>
      <c r="S218" s="2"/>
      <c r="T218" s="2"/>
      <c r="U218" s="2"/>
      <c r="V218" s="2"/>
      <c r="W218" s="2"/>
      <c r="X218" s="2"/>
      <c r="Y218" s="2"/>
      <c r="Z218" s="2"/>
      <c r="AA218" s="2"/>
      <c r="AB218" s="2"/>
      <c r="AC218" s="2"/>
      <c r="AD218" s="2"/>
      <c r="AE218" s="2"/>
    </row>
    <row r="219" spans="1:31" ht="15.75" customHeight="1" x14ac:dyDescent="0.25">
      <c r="A219" s="2"/>
      <c r="B219" s="2"/>
      <c r="C219" s="2"/>
      <c r="D219" s="2"/>
      <c r="E219" s="2"/>
      <c r="F219" s="2"/>
      <c r="G219" s="2"/>
      <c r="H219" s="17"/>
      <c r="I219" s="17"/>
      <c r="J219" s="17"/>
      <c r="K219" s="2"/>
      <c r="L219" s="2"/>
      <c r="M219" s="2"/>
      <c r="N219" s="2"/>
      <c r="O219" s="2"/>
      <c r="P219" s="2"/>
      <c r="Q219" s="2"/>
      <c r="R219" s="2"/>
      <c r="S219" s="2"/>
      <c r="T219" s="2"/>
      <c r="U219" s="2"/>
      <c r="V219" s="2"/>
      <c r="W219" s="2"/>
      <c r="X219" s="2"/>
      <c r="Y219" s="2"/>
      <c r="Z219" s="2"/>
      <c r="AA219" s="2"/>
      <c r="AB219" s="2"/>
      <c r="AC219" s="2"/>
      <c r="AD219" s="2"/>
      <c r="AE219" s="2"/>
    </row>
    <row r="220" spans="1:31" ht="15.75" customHeight="1" x14ac:dyDescent="0.25">
      <c r="A220" s="2"/>
      <c r="B220" s="2"/>
      <c r="C220" s="2"/>
      <c r="D220" s="2"/>
      <c r="E220" s="2"/>
      <c r="F220" s="2"/>
      <c r="G220" s="2"/>
      <c r="H220" s="17"/>
      <c r="I220" s="17"/>
      <c r="J220" s="17"/>
      <c r="K220" s="2"/>
      <c r="L220" s="2"/>
      <c r="M220" s="2"/>
      <c r="N220" s="2"/>
      <c r="O220" s="2"/>
      <c r="P220" s="2"/>
      <c r="Q220" s="2"/>
      <c r="R220" s="2"/>
      <c r="S220" s="2"/>
      <c r="T220" s="2"/>
      <c r="U220" s="2"/>
      <c r="V220" s="2"/>
      <c r="W220" s="2"/>
      <c r="X220" s="2"/>
      <c r="Y220" s="2"/>
      <c r="Z220" s="2"/>
      <c r="AA220" s="2"/>
      <c r="AB220" s="2"/>
      <c r="AC220" s="2"/>
      <c r="AD220" s="2"/>
      <c r="AE220" s="2"/>
    </row>
    <row r="221" spans="1:31" ht="15.75" customHeight="1" x14ac:dyDescent="0.25"/>
    <row r="222" spans="1:31" ht="15.75" customHeight="1" x14ac:dyDescent="0.25"/>
    <row r="223" spans="1:31" ht="15.75" customHeight="1" x14ac:dyDescent="0.25"/>
    <row r="224" spans="1:3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A5:U5"/>
    <mergeCell ref="A1:C3"/>
    <mergeCell ref="D1:T2"/>
    <mergeCell ref="AD1:AE1"/>
    <mergeCell ref="AD2:AE2"/>
    <mergeCell ref="D3:T3"/>
    <mergeCell ref="AD3:AE3"/>
    <mergeCell ref="A7:U7"/>
    <mergeCell ref="A8:H8"/>
    <mergeCell ref="I8:Q8"/>
    <mergeCell ref="R8:U8"/>
    <mergeCell ref="A10:A14"/>
    <mergeCell ref="B10:B14"/>
  </mergeCells>
  <conditionalFormatting sqref="K10:L14 P10:P14">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Q10:Q14">
      <formula1>"REDUCIR"</formula1>
    </dataValidation>
  </dataValidations>
  <printOptions horizontalCentered="1" verticalCentered="1"/>
  <pageMargins left="0.70866141732283472" right="0.70866141732283472" top="0.74803149606299213" bottom="0.74803149606299213" header="0" footer="0"/>
  <pageSetup scale="17" orientation="landscape" r:id="rId1"/>
  <headerFooter>
    <oddFooter>&amp;CPágina &amp;P de</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1000"/>
  <sheetViews>
    <sheetView workbookViewId="0"/>
  </sheetViews>
  <sheetFormatPr baseColWidth="10" defaultColWidth="14.42578125" defaultRowHeight="15" customHeight="1" x14ac:dyDescent="0.25"/>
  <cols>
    <col min="1" max="1" width="44.140625" customWidth="1"/>
    <col min="2" max="2" width="78" customWidth="1"/>
    <col min="3" max="6" width="10.7109375" customWidth="1"/>
  </cols>
  <sheetData>
    <row r="4" spans="1:2" x14ac:dyDescent="0.25">
      <c r="A4" s="526" t="s">
        <v>390</v>
      </c>
      <c r="B4" s="339"/>
    </row>
    <row r="5" spans="1:2" x14ac:dyDescent="0.25">
      <c r="A5" s="526" t="s">
        <v>391</v>
      </c>
      <c r="B5" s="339"/>
    </row>
    <row r="7" spans="1:2" x14ac:dyDescent="0.25">
      <c r="A7" s="231" t="s">
        <v>392</v>
      </c>
      <c r="B7" s="231" t="s">
        <v>393</v>
      </c>
    </row>
    <row r="8" spans="1:2" x14ac:dyDescent="0.25">
      <c r="A8" s="341" t="s">
        <v>394</v>
      </c>
      <c r="B8" s="230"/>
    </row>
    <row r="9" spans="1:2" x14ac:dyDescent="0.25">
      <c r="A9" s="342"/>
      <c r="B9" s="230"/>
    </row>
    <row r="10" spans="1:2" x14ac:dyDescent="0.25">
      <c r="A10" s="342"/>
      <c r="B10" s="230"/>
    </row>
    <row r="11" spans="1:2" x14ac:dyDescent="0.25">
      <c r="A11" s="342"/>
      <c r="B11" s="230"/>
    </row>
    <row r="12" spans="1:2" x14ac:dyDescent="0.25">
      <c r="A12" s="342"/>
      <c r="B12" s="230"/>
    </row>
    <row r="13" spans="1:2" x14ac:dyDescent="0.25">
      <c r="A13" s="341" t="s">
        <v>395</v>
      </c>
      <c r="B13" s="230"/>
    </row>
    <row r="14" spans="1:2" x14ac:dyDescent="0.25">
      <c r="A14" s="342"/>
      <c r="B14" s="230"/>
    </row>
    <row r="15" spans="1:2" x14ac:dyDescent="0.25">
      <c r="A15" s="342"/>
      <c r="B15" s="230"/>
    </row>
    <row r="16" spans="1:2" x14ac:dyDescent="0.25">
      <c r="A16" s="342"/>
      <c r="B16" s="230"/>
    </row>
    <row r="17" spans="1:2" x14ac:dyDescent="0.25">
      <c r="A17" s="344"/>
      <c r="B17" s="230"/>
    </row>
    <row r="18" spans="1:2" x14ac:dyDescent="0.25">
      <c r="A18" s="341" t="s">
        <v>396</v>
      </c>
      <c r="B18" s="230"/>
    </row>
    <row r="19" spans="1:2" x14ac:dyDescent="0.25">
      <c r="A19" s="342"/>
      <c r="B19" s="230"/>
    </row>
    <row r="20" spans="1:2" x14ac:dyDescent="0.25">
      <c r="A20" s="342"/>
      <c r="B20" s="230"/>
    </row>
    <row r="21" spans="1:2" ht="15.75" customHeight="1" x14ac:dyDescent="0.25">
      <c r="A21" s="342"/>
      <c r="B21" s="230"/>
    </row>
    <row r="22" spans="1:2" ht="15.75" customHeight="1" x14ac:dyDescent="0.25">
      <c r="A22" s="344"/>
      <c r="B22" s="230"/>
    </row>
    <row r="23" spans="1:2" ht="15.75" customHeight="1" x14ac:dyDescent="0.25">
      <c r="A23" s="341" t="s">
        <v>397</v>
      </c>
      <c r="B23" s="230"/>
    </row>
    <row r="24" spans="1:2" ht="15.75" customHeight="1" x14ac:dyDescent="0.25">
      <c r="A24" s="342"/>
      <c r="B24" s="230"/>
    </row>
    <row r="25" spans="1:2" ht="15.75" customHeight="1" x14ac:dyDescent="0.25">
      <c r="A25" s="342"/>
      <c r="B25" s="230"/>
    </row>
    <row r="26" spans="1:2" ht="15.75" customHeight="1" x14ac:dyDescent="0.25">
      <c r="A26" s="342"/>
      <c r="B26" s="230"/>
    </row>
    <row r="27" spans="1:2" ht="15.75" customHeight="1" x14ac:dyDescent="0.25">
      <c r="A27" s="344"/>
      <c r="B27" s="230"/>
    </row>
    <row r="28" spans="1:2" ht="15.75" customHeight="1" x14ac:dyDescent="0.25">
      <c r="A28" s="341" t="s">
        <v>398</v>
      </c>
      <c r="B28" s="230"/>
    </row>
    <row r="29" spans="1:2" ht="15.75" customHeight="1" x14ac:dyDescent="0.25">
      <c r="A29" s="342"/>
      <c r="B29" s="230"/>
    </row>
    <row r="30" spans="1:2" ht="15.75" customHeight="1" x14ac:dyDescent="0.25">
      <c r="A30" s="342"/>
      <c r="B30" s="230"/>
    </row>
    <row r="31" spans="1:2" ht="15.75" customHeight="1" x14ac:dyDescent="0.25">
      <c r="A31" s="342"/>
      <c r="B31" s="230"/>
    </row>
    <row r="32" spans="1:2" ht="15.75" customHeight="1" x14ac:dyDescent="0.25">
      <c r="A32" s="344"/>
      <c r="B32" s="230"/>
    </row>
    <row r="33" spans="1:2" ht="15.75" customHeight="1" x14ac:dyDescent="0.25">
      <c r="A33" s="341" t="s">
        <v>399</v>
      </c>
      <c r="B33" s="230"/>
    </row>
    <row r="34" spans="1:2" ht="15.75" customHeight="1" x14ac:dyDescent="0.25">
      <c r="A34" s="342"/>
      <c r="B34" s="230"/>
    </row>
    <row r="35" spans="1:2" ht="15.75" customHeight="1" x14ac:dyDescent="0.25">
      <c r="A35" s="342"/>
      <c r="B35" s="230"/>
    </row>
    <row r="36" spans="1:2" ht="15.75" customHeight="1" x14ac:dyDescent="0.25">
      <c r="A36" s="342"/>
      <c r="B36" s="230"/>
    </row>
    <row r="37" spans="1:2" ht="15.75" customHeight="1" x14ac:dyDescent="0.25">
      <c r="A37" s="344"/>
      <c r="B37" s="230"/>
    </row>
    <row r="38" spans="1:2" ht="15.75" customHeight="1" x14ac:dyDescent="0.25">
      <c r="A38" s="341" t="s">
        <v>400</v>
      </c>
      <c r="B38" s="230"/>
    </row>
    <row r="39" spans="1:2" ht="15.75" customHeight="1" x14ac:dyDescent="0.25">
      <c r="A39" s="342"/>
      <c r="B39" s="230"/>
    </row>
    <row r="40" spans="1:2" ht="15.75" customHeight="1" x14ac:dyDescent="0.25">
      <c r="A40" s="342"/>
      <c r="B40" s="230"/>
    </row>
    <row r="41" spans="1:2" ht="15.75" customHeight="1" x14ac:dyDescent="0.25">
      <c r="A41" s="342"/>
      <c r="B41" s="230"/>
    </row>
    <row r="42" spans="1:2" ht="15.75" customHeight="1" x14ac:dyDescent="0.25">
      <c r="A42" s="344"/>
      <c r="B42" s="230"/>
    </row>
    <row r="43" spans="1:2" ht="15.75" customHeight="1" x14ac:dyDescent="0.25">
      <c r="A43" s="341" t="s">
        <v>401</v>
      </c>
      <c r="B43" s="230"/>
    </row>
    <row r="44" spans="1:2" ht="15.75" customHeight="1" x14ac:dyDescent="0.25">
      <c r="A44" s="342"/>
      <c r="B44" s="230"/>
    </row>
    <row r="45" spans="1:2" ht="15.75" customHeight="1" x14ac:dyDescent="0.25">
      <c r="A45" s="342"/>
      <c r="B45" s="230"/>
    </row>
    <row r="46" spans="1:2" ht="15.75" customHeight="1" x14ac:dyDescent="0.25">
      <c r="A46" s="342"/>
      <c r="B46" s="230"/>
    </row>
    <row r="47" spans="1:2" ht="15.75" customHeight="1" x14ac:dyDescent="0.25">
      <c r="A47" s="344"/>
      <c r="B47" s="230"/>
    </row>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A33:A37"/>
    <mergeCell ref="A38:A42"/>
    <mergeCell ref="A43:A47"/>
    <mergeCell ref="A4:B4"/>
    <mergeCell ref="A5:B5"/>
    <mergeCell ref="A8:A12"/>
    <mergeCell ref="A13:A17"/>
    <mergeCell ref="A18:A22"/>
    <mergeCell ref="A23:A27"/>
    <mergeCell ref="A28:A32"/>
  </mergeCells>
  <pageMargins left="0.70866141732283472" right="0.70866141732283472" top="0.74803149606299213" bottom="1.5354330708661419" header="0" footer="0"/>
  <pageSetup orientation="landscape"/>
  <headerFooter>
    <oddFooter>&amp;C DIE-05-FR-01 V.2  Hoja 7</oddFooter>
  </headerFooter>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000"/>
  <sheetViews>
    <sheetView workbookViewId="0"/>
  </sheetViews>
  <sheetFormatPr baseColWidth="10" defaultColWidth="14.42578125" defaultRowHeight="15" customHeight="1" x14ac:dyDescent="0.25"/>
  <cols>
    <col min="1" max="1" width="34" customWidth="1"/>
    <col min="2" max="2" width="68.140625" customWidth="1"/>
    <col min="3" max="3" width="28" customWidth="1"/>
    <col min="4" max="6" width="11.42578125" customWidth="1"/>
  </cols>
  <sheetData>
    <row r="2" spans="1:3" x14ac:dyDescent="0.25">
      <c r="A2" s="534" t="s">
        <v>402</v>
      </c>
      <c r="B2" s="375"/>
      <c r="C2" s="232"/>
    </row>
    <row r="3" spans="1:3" x14ac:dyDescent="0.25">
      <c r="A3" s="534" t="s">
        <v>403</v>
      </c>
      <c r="B3" s="375"/>
      <c r="C3" s="232"/>
    </row>
    <row r="4" spans="1:3" x14ac:dyDescent="0.25">
      <c r="A4" s="232"/>
      <c r="B4" s="232"/>
      <c r="C4" s="232"/>
    </row>
    <row r="5" spans="1:3" x14ac:dyDescent="0.25">
      <c r="A5" s="233" t="s">
        <v>404</v>
      </c>
      <c r="B5" s="234" t="s">
        <v>405</v>
      </c>
      <c r="C5" s="235" t="s">
        <v>406</v>
      </c>
    </row>
    <row r="6" spans="1:3" x14ac:dyDescent="0.25">
      <c r="A6" s="532" t="s">
        <v>407</v>
      </c>
      <c r="B6" s="236" t="s">
        <v>408</v>
      </c>
      <c r="C6" s="237" t="s">
        <v>409</v>
      </c>
    </row>
    <row r="7" spans="1:3" x14ac:dyDescent="0.25">
      <c r="A7" s="458"/>
      <c r="B7" s="236" t="s">
        <v>410</v>
      </c>
      <c r="C7" s="237" t="s">
        <v>409</v>
      </c>
    </row>
    <row r="8" spans="1:3" x14ac:dyDescent="0.25">
      <c r="A8" s="458"/>
      <c r="B8" s="236" t="s">
        <v>411</v>
      </c>
      <c r="C8" s="237" t="s">
        <v>409</v>
      </c>
    </row>
    <row r="9" spans="1:3" x14ac:dyDescent="0.25">
      <c r="A9" s="458"/>
      <c r="B9" s="236" t="s">
        <v>412</v>
      </c>
      <c r="C9" s="237" t="s">
        <v>409</v>
      </c>
    </row>
    <row r="10" spans="1:3" x14ac:dyDescent="0.25">
      <c r="A10" s="458"/>
      <c r="B10" s="236" t="s">
        <v>413</v>
      </c>
      <c r="C10" s="237" t="s">
        <v>409</v>
      </c>
    </row>
    <row r="11" spans="1:3" x14ac:dyDescent="0.25">
      <c r="A11" s="533"/>
      <c r="B11" s="236" t="s">
        <v>414</v>
      </c>
      <c r="C11" s="237" t="s">
        <v>409</v>
      </c>
    </row>
    <row r="12" spans="1:3" x14ac:dyDescent="0.25">
      <c r="A12" s="532" t="s">
        <v>415</v>
      </c>
      <c r="B12" s="236" t="s">
        <v>416</v>
      </c>
      <c r="C12" s="237" t="s">
        <v>228</v>
      </c>
    </row>
    <row r="13" spans="1:3" x14ac:dyDescent="0.25">
      <c r="A13" s="458"/>
      <c r="B13" s="236" t="s">
        <v>417</v>
      </c>
      <c r="C13" s="237" t="s">
        <v>228</v>
      </c>
    </row>
    <row r="14" spans="1:3" x14ac:dyDescent="0.25">
      <c r="A14" s="458"/>
      <c r="B14" s="236" t="s">
        <v>418</v>
      </c>
      <c r="C14" s="237" t="s">
        <v>228</v>
      </c>
    </row>
    <row r="15" spans="1:3" x14ac:dyDescent="0.25">
      <c r="A15" s="458"/>
      <c r="B15" s="236" t="s">
        <v>419</v>
      </c>
      <c r="C15" s="237" t="s">
        <v>228</v>
      </c>
    </row>
    <row r="16" spans="1:3" x14ac:dyDescent="0.25">
      <c r="A16" s="533"/>
      <c r="B16" s="236" t="s">
        <v>420</v>
      </c>
      <c r="C16" s="237" t="s">
        <v>228</v>
      </c>
    </row>
    <row r="17" spans="1:3" x14ac:dyDescent="0.25">
      <c r="A17" s="532" t="s">
        <v>421</v>
      </c>
      <c r="B17" s="236" t="s">
        <v>422</v>
      </c>
      <c r="C17" s="237" t="s">
        <v>423</v>
      </c>
    </row>
    <row r="18" spans="1:3" x14ac:dyDescent="0.25">
      <c r="A18" s="458"/>
      <c r="B18" s="236" t="s">
        <v>424</v>
      </c>
      <c r="C18" s="237" t="s">
        <v>409</v>
      </c>
    </row>
    <row r="19" spans="1:3" x14ac:dyDescent="0.25">
      <c r="A19" s="533"/>
      <c r="B19" s="236" t="s">
        <v>425</v>
      </c>
      <c r="C19" s="237" t="s">
        <v>423</v>
      </c>
    </row>
    <row r="20" spans="1:3" x14ac:dyDescent="0.25">
      <c r="A20" s="532" t="s">
        <v>426</v>
      </c>
      <c r="B20" s="236" t="s">
        <v>427</v>
      </c>
      <c r="C20" s="237" t="s">
        <v>409</v>
      </c>
    </row>
    <row r="21" spans="1:3" ht="15.75" customHeight="1" x14ac:dyDescent="0.25">
      <c r="A21" s="458"/>
      <c r="B21" s="236" t="s">
        <v>428</v>
      </c>
      <c r="C21" s="237" t="s">
        <v>409</v>
      </c>
    </row>
    <row r="22" spans="1:3" ht="15.75" customHeight="1" x14ac:dyDescent="0.25">
      <c r="A22" s="533"/>
      <c r="B22" s="236" t="s">
        <v>429</v>
      </c>
      <c r="C22" s="237" t="s">
        <v>409</v>
      </c>
    </row>
    <row r="23" spans="1:3" ht="15.75" customHeight="1" x14ac:dyDescent="0.25">
      <c r="A23" s="532" t="s">
        <v>430</v>
      </c>
      <c r="B23" s="236" t="s">
        <v>431</v>
      </c>
      <c r="C23" s="237" t="s">
        <v>432</v>
      </c>
    </row>
    <row r="24" spans="1:3" ht="15.75" customHeight="1" x14ac:dyDescent="0.25">
      <c r="A24" s="458"/>
      <c r="B24" s="236" t="s">
        <v>433</v>
      </c>
      <c r="C24" s="237" t="s">
        <v>432</v>
      </c>
    </row>
    <row r="25" spans="1:3" ht="15.75" customHeight="1" x14ac:dyDescent="0.25">
      <c r="A25" s="458"/>
      <c r="B25" s="236" t="s">
        <v>434</v>
      </c>
      <c r="C25" s="237" t="s">
        <v>432</v>
      </c>
    </row>
    <row r="26" spans="1:3" ht="15.75" customHeight="1" x14ac:dyDescent="0.25">
      <c r="A26" s="458"/>
      <c r="B26" s="236" t="s">
        <v>435</v>
      </c>
      <c r="C26" s="237" t="s">
        <v>432</v>
      </c>
    </row>
    <row r="27" spans="1:3" ht="15.75" customHeight="1" x14ac:dyDescent="0.25">
      <c r="A27" s="458"/>
      <c r="B27" s="236" t="s">
        <v>436</v>
      </c>
      <c r="C27" s="237" t="s">
        <v>432</v>
      </c>
    </row>
    <row r="28" spans="1:3" ht="15.75" customHeight="1" x14ac:dyDescent="0.25">
      <c r="A28" s="458"/>
      <c r="B28" s="236" t="s">
        <v>437</v>
      </c>
      <c r="C28" s="237" t="s">
        <v>432</v>
      </c>
    </row>
    <row r="29" spans="1:3" ht="15.75" customHeight="1" x14ac:dyDescent="0.25">
      <c r="A29" s="458"/>
      <c r="B29" s="236" t="s">
        <v>438</v>
      </c>
      <c r="C29" s="237" t="s">
        <v>423</v>
      </c>
    </row>
    <row r="30" spans="1:3" ht="15.75" customHeight="1" x14ac:dyDescent="0.25">
      <c r="A30" s="458"/>
      <c r="B30" s="236" t="s">
        <v>439</v>
      </c>
      <c r="C30" s="237" t="s">
        <v>423</v>
      </c>
    </row>
    <row r="31" spans="1:3" ht="15.75" customHeight="1" x14ac:dyDescent="0.25">
      <c r="A31" s="458"/>
      <c r="B31" s="236" t="s">
        <v>440</v>
      </c>
      <c r="C31" s="237" t="s">
        <v>432</v>
      </c>
    </row>
    <row r="32" spans="1:3" ht="15.75" customHeight="1" x14ac:dyDescent="0.25">
      <c r="A32" s="458"/>
      <c r="B32" s="236" t="s">
        <v>441</v>
      </c>
      <c r="C32" s="237" t="s">
        <v>423</v>
      </c>
    </row>
    <row r="33" spans="1:3" ht="15.75" customHeight="1" x14ac:dyDescent="0.25">
      <c r="A33" s="533"/>
      <c r="B33" s="236" t="s">
        <v>442</v>
      </c>
      <c r="C33" s="237" t="s">
        <v>432</v>
      </c>
    </row>
    <row r="34" spans="1:3" ht="15.75" customHeight="1" x14ac:dyDescent="0.25">
      <c r="A34" s="532" t="s">
        <v>443</v>
      </c>
      <c r="B34" s="236" t="s">
        <v>444</v>
      </c>
      <c r="C34" s="237" t="s">
        <v>227</v>
      </c>
    </row>
    <row r="35" spans="1:3" ht="15.75" customHeight="1" x14ac:dyDescent="0.25">
      <c r="A35" s="458"/>
      <c r="B35" s="236" t="s">
        <v>445</v>
      </c>
      <c r="C35" s="237" t="s">
        <v>227</v>
      </c>
    </row>
    <row r="36" spans="1:3" ht="15.75" customHeight="1" x14ac:dyDescent="0.25">
      <c r="A36" s="458"/>
      <c r="B36" s="236" t="s">
        <v>446</v>
      </c>
      <c r="C36" s="237" t="s">
        <v>423</v>
      </c>
    </row>
    <row r="37" spans="1:3" ht="15.75" customHeight="1" x14ac:dyDescent="0.25">
      <c r="A37" s="458"/>
      <c r="B37" s="236" t="s">
        <v>447</v>
      </c>
      <c r="C37" s="237" t="s">
        <v>227</v>
      </c>
    </row>
    <row r="38" spans="1:3" ht="15.75" customHeight="1" x14ac:dyDescent="0.25">
      <c r="A38" s="533"/>
      <c r="B38" s="236" t="s">
        <v>448</v>
      </c>
      <c r="C38" s="237" t="s">
        <v>423</v>
      </c>
    </row>
    <row r="39" spans="1:3" ht="15.75" customHeight="1" x14ac:dyDescent="0.25">
      <c r="A39" s="532" t="s">
        <v>449</v>
      </c>
      <c r="B39" s="236" t="s">
        <v>450</v>
      </c>
      <c r="C39" s="237" t="s">
        <v>432</v>
      </c>
    </row>
    <row r="40" spans="1:3" ht="15.75" customHeight="1" x14ac:dyDescent="0.25">
      <c r="A40" s="458"/>
      <c r="B40" s="236" t="s">
        <v>451</v>
      </c>
      <c r="C40" s="237" t="s">
        <v>432</v>
      </c>
    </row>
    <row r="41" spans="1:3" ht="15.75" customHeight="1" x14ac:dyDescent="0.25">
      <c r="A41" s="458"/>
      <c r="B41" s="236" t="s">
        <v>452</v>
      </c>
      <c r="C41" s="237" t="s">
        <v>423</v>
      </c>
    </row>
    <row r="42" spans="1:3" ht="15.75" customHeight="1" x14ac:dyDescent="0.25">
      <c r="A42" s="458"/>
      <c r="B42" s="236" t="s">
        <v>453</v>
      </c>
      <c r="C42" s="237" t="s">
        <v>432</v>
      </c>
    </row>
    <row r="43" spans="1:3" ht="15.75" customHeight="1" x14ac:dyDescent="0.25">
      <c r="A43" s="533"/>
      <c r="B43" s="236" t="s">
        <v>454</v>
      </c>
      <c r="C43" s="237" t="s">
        <v>432</v>
      </c>
    </row>
    <row r="44" spans="1:3" ht="15.75" customHeight="1" x14ac:dyDescent="0.25">
      <c r="A44" s="532" t="s">
        <v>455</v>
      </c>
      <c r="B44" s="236" t="s">
        <v>456</v>
      </c>
      <c r="C44" s="237" t="s">
        <v>227</v>
      </c>
    </row>
    <row r="45" spans="1:3" ht="15.75" customHeight="1" x14ac:dyDescent="0.25">
      <c r="A45" s="458"/>
      <c r="B45" s="236" t="s">
        <v>457</v>
      </c>
      <c r="C45" s="237" t="s">
        <v>423</v>
      </c>
    </row>
    <row r="46" spans="1:3" ht="15.75" customHeight="1" x14ac:dyDescent="0.25">
      <c r="A46" s="458"/>
      <c r="B46" s="236" t="s">
        <v>458</v>
      </c>
      <c r="C46" s="237" t="s">
        <v>432</v>
      </c>
    </row>
    <row r="47" spans="1:3" ht="15.75" customHeight="1" x14ac:dyDescent="0.25">
      <c r="A47" s="458"/>
      <c r="B47" s="236" t="s">
        <v>459</v>
      </c>
      <c r="C47" s="237" t="s">
        <v>432</v>
      </c>
    </row>
    <row r="48" spans="1:3" ht="15.75" customHeight="1" x14ac:dyDescent="0.25">
      <c r="A48" s="459"/>
      <c r="B48" s="238" t="s">
        <v>460</v>
      </c>
      <c r="C48" s="239" t="s">
        <v>409</v>
      </c>
    </row>
    <row r="49" spans="1:3" ht="15.75" customHeight="1" x14ac:dyDescent="0.25">
      <c r="A49" s="532" t="s">
        <v>461</v>
      </c>
      <c r="B49" s="236" t="s">
        <v>462</v>
      </c>
      <c r="C49" s="237" t="s">
        <v>432</v>
      </c>
    </row>
    <row r="50" spans="1:3" ht="15.75" customHeight="1" x14ac:dyDescent="0.25">
      <c r="A50" s="458"/>
      <c r="B50" s="236" t="s">
        <v>463</v>
      </c>
      <c r="C50" s="237" t="s">
        <v>423</v>
      </c>
    </row>
    <row r="51" spans="1:3" ht="15.75" customHeight="1" x14ac:dyDescent="0.25">
      <c r="A51" s="458"/>
      <c r="B51" s="236" t="s">
        <v>464</v>
      </c>
      <c r="C51" s="237" t="s">
        <v>432</v>
      </c>
    </row>
    <row r="52" spans="1:3" ht="15.75" customHeight="1" x14ac:dyDescent="0.25">
      <c r="A52" s="458"/>
      <c r="B52" s="236" t="s">
        <v>465</v>
      </c>
      <c r="C52" s="237" t="s">
        <v>432</v>
      </c>
    </row>
    <row r="53" spans="1:3" ht="15.75" customHeight="1" x14ac:dyDescent="0.25">
      <c r="A53" s="458"/>
      <c r="B53" s="236" t="s">
        <v>466</v>
      </c>
      <c r="C53" s="237" t="s">
        <v>423</v>
      </c>
    </row>
    <row r="54" spans="1:3" ht="15.75" customHeight="1" x14ac:dyDescent="0.25">
      <c r="A54" s="458"/>
      <c r="B54" s="236" t="s">
        <v>467</v>
      </c>
      <c r="C54" s="237"/>
    </row>
    <row r="55" spans="1:3" ht="15.75" customHeight="1" x14ac:dyDescent="0.25">
      <c r="A55" s="458"/>
      <c r="B55" s="236" t="s">
        <v>468</v>
      </c>
      <c r="C55" s="237" t="s">
        <v>432</v>
      </c>
    </row>
    <row r="56" spans="1:3" ht="15.75" customHeight="1" x14ac:dyDescent="0.25">
      <c r="A56" s="458"/>
      <c r="B56" s="236" t="s">
        <v>469</v>
      </c>
      <c r="C56" s="237" t="s">
        <v>432</v>
      </c>
    </row>
    <row r="57" spans="1:3" ht="15.75" customHeight="1" x14ac:dyDescent="0.25">
      <c r="A57" s="458"/>
      <c r="B57" s="236" t="s">
        <v>470</v>
      </c>
      <c r="C57" s="237"/>
    </row>
    <row r="58" spans="1:3" ht="15.75" customHeight="1" x14ac:dyDescent="0.25">
      <c r="A58" s="458"/>
      <c r="B58" s="236" t="s">
        <v>471</v>
      </c>
      <c r="C58" s="237"/>
    </row>
    <row r="59" spans="1:3" ht="15.75" customHeight="1" x14ac:dyDescent="0.25">
      <c r="A59" s="458"/>
      <c r="B59" s="236" t="s">
        <v>472</v>
      </c>
      <c r="C59" s="237" t="s">
        <v>432</v>
      </c>
    </row>
    <row r="60" spans="1:3" ht="15.75" customHeight="1" x14ac:dyDescent="0.25">
      <c r="A60" s="459"/>
      <c r="B60" s="238" t="s">
        <v>473</v>
      </c>
      <c r="C60" s="239" t="s">
        <v>423</v>
      </c>
    </row>
    <row r="61" spans="1:3" ht="15.75" customHeight="1" x14ac:dyDescent="0.25"/>
    <row r="62" spans="1:3" ht="15.75" customHeight="1" x14ac:dyDescent="0.25"/>
    <row r="63" spans="1:3" ht="15.75" customHeight="1" x14ac:dyDescent="0.25"/>
    <row r="64" spans="1:3" ht="15.75" customHeight="1" x14ac:dyDescent="0.25"/>
    <row r="65" spans="1:1" ht="15.75" customHeight="1" x14ac:dyDescent="0.25"/>
    <row r="66" spans="1:1" ht="15.75" customHeight="1" x14ac:dyDescent="0.25">
      <c r="A66" s="232" t="s">
        <v>474</v>
      </c>
    </row>
    <row r="67" spans="1:1" ht="15.75" customHeight="1" x14ac:dyDescent="0.25"/>
    <row r="68" spans="1:1" ht="15.75" customHeight="1" x14ac:dyDescent="0.25"/>
    <row r="69" spans="1:1" ht="15.75" customHeight="1" x14ac:dyDescent="0.25"/>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A34:A38"/>
    <mergeCell ref="A39:A43"/>
    <mergeCell ref="A44:A48"/>
    <mergeCell ref="A49:A60"/>
    <mergeCell ref="A2:B2"/>
    <mergeCell ref="A3:B3"/>
    <mergeCell ref="A6:A11"/>
    <mergeCell ref="A12:A16"/>
    <mergeCell ref="A17:A19"/>
    <mergeCell ref="A20:A22"/>
    <mergeCell ref="A23:A33"/>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28.140625" customWidth="1"/>
    <col min="2" max="3" width="49.140625" customWidth="1"/>
    <col min="4" max="23" width="11.42578125" customWidth="1"/>
  </cols>
  <sheetData>
    <row r="1" spans="1:26" x14ac:dyDescent="0.25">
      <c r="A1" s="232"/>
      <c r="B1" s="232"/>
      <c r="C1" s="232"/>
      <c r="D1" s="2"/>
      <c r="E1" s="2"/>
      <c r="F1" s="2"/>
      <c r="G1" s="2"/>
      <c r="H1" s="2"/>
      <c r="I1" s="2"/>
      <c r="J1" s="2"/>
      <c r="K1" s="2"/>
      <c r="L1" s="2"/>
      <c r="M1" s="2"/>
      <c r="N1" s="2"/>
      <c r="O1" s="2"/>
      <c r="P1" s="2"/>
      <c r="Q1" s="2"/>
      <c r="R1" s="2"/>
      <c r="S1" s="2"/>
      <c r="T1" s="2"/>
      <c r="U1" s="2"/>
      <c r="V1" s="2"/>
      <c r="W1" s="2"/>
      <c r="X1" s="2"/>
      <c r="Y1" s="2"/>
      <c r="Z1" s="2"/>
    </row>
    <row r="2" spans="1:26" x14ac:dyDescent="0.25">
      <c r="A2" s="537" t="s">
        <v>475</v>
      </c>
      <c r="B2" s="375"/>
      <c r="C2" s="375"/>
      <c r="D2" s="2"/>
      <c r="E2" s="2"/>
      <c r="F2" s="2"/>
      <c r="G2" s="2"/>
      <c r="H2" s="2"/>
      <c r="I2" s="2"/>
      <c r="J2" s="2"/>
      <c r="K2" s="2"/>
      <c r="L2" s="2"/>
      <c r="M2" s="2"/>
      <c r="N2" s="2"/>
      <c r="O2" s="2"/>
      <c r="P2" s="2"/>
      <c r="Q2" s="2"/>
      <c r="R2" s="2"/>
      <c r="S2" s="2"/>
      <c r="T2" s="2"/>
      <c r="U2" s="2"/>
      <c r="V2" s="2"/>
      <c r="W2" s="2"/>
      <c r="X2" s="2"/>
      <c r="Y2" s="2"/>
      <c r="Z2" s="2"/>
    </row>
    <row r="3" spans="1:26" x14ac:dyDescent="0.25">
      <c r="A3" s="537" t="s">
        <v>476</v>
      </c>
      <c r="B3" s="375"/>
      <c r="C3" s="375"/>
      <c r="D3" s="2"/>
      <c r="E3" s="2"/>
      <c r="F3" s="2"/>
      <c r="G3" s="2"/>
      <c r="H3" s="2"/>
      <c r="I3" s="2"/>
      <c r="J3" s="2"/>
      <c r="K3" s="2"/>
      <c r="L3" s="2"/>
      <c r="M3" s="2"/>
      <c r="N3" s="2"/>
      <c r="O3" s="2"/>
      <c r="P3" s="2"/>
      <c r="Q3" s="2"/>
      <c r="R3" s="2"/>
      <c r="S3" s="2"/>
      <c r="T3" s="2"/>
      <c r="U3" s="2"/>
      <c r="V3" s="2"/>
      <c r="W3" s="2"/>
      <c r="X3" s="2"/>
      <c r="Y3" s="2"/>
      <c r="Z3" s="2"/>
    </row>
    <row r="4" spans="1:26" x14ac:dyDescent="0.25">
      <c r="A4" s="537" t="s">
        <v>477</v>
      </c>
      <c r="B4" s="375"/>
      <c r="C4" s="375"/>
      <c r="D4" s="2"/>
      <c r="E4" s="2"/>
      <c r="F4" s="2"/>
      <c r="G4" s="2"/>
      <c r="H4" s="2"/>
      <c r="I4" s="2"/>
      <c r="J4" s="2"/>
      <c r="K4" s="2"/>
      <c r="L4" s="2"/>
      <c r="M4" s="2"/>
      <c r="N4" s="2"/>
      <c r="O4" s="2"/>
      <c r="P4" s="2"/>
      <c r="Q4" s="2"/>
      <c r="R4" s="2"/>
      <c r="S4" s="2"/>
      <c r="T4" s="2"/>
      <c r="U4" s="2"/>
      <c r="V4" s="2"/>
      <c r="W4" s="2"/>
      <c r="X4" s="2"/>
      <c r="Y4" s="2"/>
      <c r="Z4" s="2"/>
    </row>
    <row r="5" spans="1:26" x14ac:dyDescent="0.25">
      <c r="A5" s="2"/>
      <c r="B5" s="2"/>
      <c r="C5" s="2"/>
      <c r="D5" s="2"/>
      <c r="E5" s="2"/>
      <c r="F5" s="2"/>
      <c r="G5" s="2"/>
      <c r="H5" s="2"/>
      <c r="I5" s="2"/>
      <c r="J5" s="2"/>
      <c r="K5" s="2"/>
      <c r="L5" s="2"/>
      <c r="M5" s="2"/>
      <c r="N5" s="2"/>
      <c r="O5" s="2"/>
      <c r="P5" s="2"/>
      <c r="Q5" s="2"/>
      <c r="R5" s="2"/>
      <c r="S5" s="2"/>
      <c r="T5" s="2"/>
      <c r="U5" s="2"/>
      <c r="V5" s="2"/>
      <c r="W5" s="2"/>
      <c r="X5" s="2"/>
      <c r="Y5" s="2"/>
      <c r="Z5" s="2"/>
    </row>
    <row r="6" spans="1:26" x14ac:dyDescent="0.25">
      <c r="A6" s="232"/>
      <c r="B6" s="232"/>
      <c r="C6" s="232"/>
      <c r="D6" s="2"/>
      <c r="E6" s="2"/>
      <c r="F6" s="2"/>
      <c r="G6" s="2"/>
      <c r="H6" s="2"/>
      <c r="I6" s="2"/>
      <c r="J6" s="2"/>
      <c r="K6" s="2"/>
      <c r="L6" s="2"/>
      <c r="M6" s="2"/>
      <c r="N6" s="2"/>
      <c r="O6" s="2"/>
      <c r="P6" s="2"/>
      <c r="Q6" s="2"/>
      <c r="R6" s="2"/>
      <c r="S6" s="2"/>
      <c r="T6" s="2"/>
      <c r="U6" s="2"/>
      <c r="V6" s="2"/>
      <c r="W6" s="2"/>
      <c r="X6" s="2"/>
      <c r="Y6" s="2"/>
      <c r="Z6" s="2"/>
    </row>
    <row r="7" spans="1:26" x14ac:dyDescent="0.25">
      <c r="A7" s="240" t="s">
        <v>478</v>
      </c>
      <c r="B7" s="241" t="s">
        <v>479</v>
      </c>
      <c r="C7" s="242" t="s">
        <v>480</v>
      </c>
      <c r="D7" s="2"/>
      <c r="E7" s="2"/>
      <c r="F7" s="2"/>
      <c r="G7" s="2"/>
      <c r="H7" s="2"/>
      <c r="I7" s="2"/>
      <c r="J7" s="2"/>
      <c r="K7" s="2"/>
      <c r="L7" s="2"/>
      <c r="M7" s="2"/>
      <c r="N7" s="2"/>
      <c r="O7" s="2"/>
      <c r="P7" s="2"/>
      <c r="Q7" s="2"/>
      <c r="R7" s="2"/>
      <c r="S7" s="2"/>
      <c r="T7" s="2"/>
      <c r="U7" s="2"/>
      <c r="V7" s="2"/>
      <c r="W7" s="2"/>
      <c r="X7" s="2"/>
      <c r="Y7" s="2"/>
      <c r="Z7" s="2"/>
    </row>
    <row r="8" spans="1:26" x14ac:dyDescent="0.25">
      <c r="A8" s="538" t="s">
        <v>396</v>
      </c>
      <c r="B8" s="243" t="s">
        <v>481</v>
      </c>
      <c r="C8" s="244" t="s">
        <v>448</v>
      </c>
      <c r="D8" s="2"/>
      <c r="E8" s="2"/>
      <c r="F8" s="2"/>
      <c r="G8" s="2"/>
      <c r="H8" s="2"/>
      <c r="I8" s="2"/>
      <c r="J8" s="2"/>
      <c r="K8" s="2"/>
      <c r="L8" s="2"/>
      <c r="M8" s="2"/>
      <c r="N8" s="2"/>
      <c r="O8" s="2"/>
      <c r="P8" s="2"/>
      <c r="Q8" s="2"/>
      <c r="R8" s="2"/>
      <c r="S8" s="2"/>
      <c r="T8" s="2"/>
      <c r="U8" s="2"/>
      <c r="V8" s="2"/>
      <c r="W8" s="2"/>
      <c r="X8" s="2"/>
      <c r="Y8" s="2"/>
      <c r="Z8" s="2"/>
    </row>
    <row r="9" spans="1:26" x14ac:dyDescent="0.25">
      <c r="A9" s="458"/>
      <c r="B9" s="243" t="s">
        <v>482</v>
      </c>
      <c r="C9" s="244" t="s">
        <v>483</v>
      </c>
      <c r="D9" s="2"/>
      <c r="E9" s="2"/>
      <c r="F9" s="2"/>
      <c r="G9" s="2"/>
      <c r="H9" s="2"/>
      <c r="I9" s="2"/>
      <c r="J9" s="2"/>
      <c r="K9" s="2"/>
      <c r="L9" s="2"/>
      <c r="M9" s="2"/>
      <c r="N9" s="2"/>
      <c r="O9" s="2"/>
      <c r="P9" s="2"/>
      <c r="Q9" s="2"/>
      <c r="R9" s="2"/>
      <c r="S9" s="2"/>
      <c r="T9" s="2"/>
      <c r="U9" s="2"/>
      <c r="V9" s="2"/>
      <c r="W9" s="2"/>
      <c r="X9" s="2"/>
      <c r="Y9" s="2"/>
      <c r="Z9" s="2"/>
    </row>
    <row r="10" spans="1:26" x14ac:dyDescent="0.25">
      <c r="A10" s="458"/>
      <c r="B10" s="243" t="s">
        <v>484</v>
      </c>
      <c r="C10" s="244" t="s">
        <v>414</v>
      </c>
      <c r="D10" s="2"/>
      <c r="E10" s="2"/>
      <c r="F10" s="2"/>
      <c r="G10" s="2"/>
      <c r="H10" s="2"/>
      <c r="I10" s="2"/>
      <c r="J10" s="2"/>
      <c r="K10" s="2"/>
      <c r="L10" s="2"/>
      <c r="M10" s="2"/>
      <c r="N10" s="2"/>
      <c r="O10" s="2"/>
      <c r="P10" s="2"/>
      <c r="Q10" s="2"/>
      <c r="R10" s="2"/>
      <c r="S10" s="2"/>
      <c r="T10" s="2"/>
      <c r="U10" s="2"/>
      <c r="V10" s="2"/>
      <c r="W10" s="2"/>
      <c r="X10" s="2"/>
      <c r="Y10" s="2"/>
      <c r="Z10" s="2"/>
    </row>
    <row r="11" spans="1:26" x14ac:dyDescent="0.25">
      <c r="A11" s="458"/>
      <c r="B11" s="243" t="s">
        <v>485</v>
      </c>
      <c r="C11" s="244" t="s">
        <v>486</v>
      </c>
      <c r="D11" s="2"/>
      <c r="E11" s="2"/>
      <c r="F11" s="2"/>
      <c r="G11" s="2"/>
      <c r="H11" s="2"/>
      <c r="I11" s="2"/>
      <c r="J11" s="2"/>
      <c r="K11" s="2"/>
      <c r="L11" s="2"/>
      <c r="M11" s="2"/>
      <c r="N11" s="2"/>
      <c r="O11" s="2"/>
      <c r="P11" s="2"/>
      <c r="Q11" s="2"/>
      <c r="R11" s="2"/>
      <c r="S11" s="2"/>
      <c r="T11" s="2"/>
      <c r="U11" s="2"/>
      <c r="V11" s="2"/>
      <c r="W11" s="2"/>
      <c r="X11" s="2"/>
      <c r="Y11" s="2"/>
      <c r="Z11" s="2"/>
    </row>
    <row r="12" spans="1:26" x14ac:dyDescent="0.25">
      <c r="A12" s="458"/>
      <c r="B12" s="243" t="s">
        <v>487</v>
      </c>
      <c r="C12" s="244" t="s">
        <v>456</v>
      </c>
      <c r="D12" s="2"/>
      <c r="E12" s="2"/>
      <c r="F12" s="2"/>
      <c r="G12" s="2"/>
      <c r="H12" s="2"/>
      <c r="I12" s="2"/>
      <c r="J12" s="2"/>
      <c r="K12" s="2"/>
      <c r="L12" s="2"/>
      <c r="M12" s="2"/>
      <c r="N12" s="2"/>
      <c r="O12" s="2"/>
      <c r="P12" s="2"/>
      <c r="Q12" s="2"/>
      <c r="R12" s="2"/>
      <c r="S12" s="2"/>
      <c r="T12" s="2"/>
      <c r="U12" s="2"/>
      <c r="V12" s="2"/>
      <c r="W12" s="2"/>
      <c r="X12" s="2"/>
      <c r="Y12" s="2"/>
      <c r="Z12" s="2"/>
    </row>
    <row r="13" spans="1:26" x14ac:dyDescent="0.25">
      <c r="A13" s="458"/>
      <c r="B13" s="243" t="s">
        <v>488</v>
      </c>
      <c r="C13" s="244" t="s">
        <v>489</v>
      </c>
      <c r="D13" s="2"/>
      <c r="E13" s="2"/>
      <c r="F13" s="2"/>
      <c r="G13" s="2"/>
      <c r="H13" s="2"/>
      <c r="I13" s="2"/>
      <c r="J13" s="2"/>
      <c r="K13" s="2"/>
      <c r="L13" s="2"/>
      <c r="M13" s="2"/>
      <c r="N13" s="2"/>
      <c r="O13" s="2"/>
      <c r="P13" s="2"/>
      <c r="Q13" s="2"/>
      <c r="R13" s="2"/>
      <c r="S13" s="2"/>
      <c r="T13" s="2"/>
      <c r="U13" s="2"/>
      <c r="V13" s="2"/>
      <c r="W13" s="2"/>
      <c r="X13" s="2"/>
      <c r="Y13" s="2"/>
      <c r="Z13" s="2"/>
    </row>
    <row r="14" spans="1:26" x14ac:dyDescent="0.25">
      <c r="A14" s="458"/>
      <c r="B14" s="243" t="s">
        <v>490</v>
      </c>
      <c r="C14" s="244" t="s">
        <v>419</v>
      </c>
      <c r="D14" s="2"/>
      <c r="E14" s="2"/>
      <c r="F14" s="2"/>
      <c r="G14" s="2"/>
      <c r="H14" s="2"/>
      <c r="I14" s="2"/>
      <c r="J14" s="2"/>
      <c r="K14" s="2"/>
      <c r="L14" s="2"/>
      <c r="M14" s="2"/>
      <c r="N14" s="2"/>
      <c r="O14" s="2"/>
      <c r="P14" s="2"/>
      <c r="Q14" s="2"/>
      <c r="R14" s="2"/>
      <c r="S14" s="2"/>
      <c r="T14" s="2"/>
      <c r="U14" s="2"/>
      <c r="V14" s="2"/>
      <c r="W14" s="2"/>
      <c r="X14" s="2"/>
      <c r="Y14" s="2"/>
      <c r="Z14" s="2"/>
    </row>
    <row r="15" spans="1:26" x14ac:dyDescent="0.25">
      <c r="A15" s="458"/>
      <c r="B15" s="243" t="s">
        <v>491</v>
      </c>
      <c r="C15" s="244" t="s">
        <v>435</v>
      </c>
      <c r="D15" s="2"/>
      <c r="E15" s="2"/>
      <c r="F15" s="2"/>
      <c r="G15" s="2"/>
      <c r="H15" s="2"/>
      <c r="I15" s="2"/>
      <c r="J15" s="2"/>
      <c r="K15" s="2"/>
      <c r="L15" s="2"/>
      <c r="M15" s="2"/>
      <c r="N15" s="2"/>
      <c r="O15" s="2"/>
      <c r="P15" s="2"/>
      <c r="Q15" s="2"/>
      <c r="R15" s="2"/>
      <c r="S15" s="2"/>
      <c r="T15" s="2"/>
      <c r="U15" s="2"/>
      <c r="V15" s="2"/>
      <c r="W15" s="2"/>
      <c r="X15" s="2"/>
      <c r="Y15" s="2"/>
      <c r="Z15" s="2"/>
    </row>
    <row r="16" spans="1:26" x14ac:dyDescent="0.25">
      <c r="A16" s="458"/>
      <c r="B16" s="243" t="s">
        <v>492</v>
      </c>
      <c r="C16" s="244" t="s">
        <v>435</v>
      </c>
      <c r="D16" s="2"/>
      <c r="E16" s="2"/>
      <c r="F16" s="2"/>
      <c r="G16" s="2"/>
      <c r="H16" s="2"/>
      <c r="I16" s="2"/>
      <c r="J16" s="2"/>
      <c r="K16" s="2"/>
      <c r="L16" s="2"/>
      <c r="M16" s="2"/>
      <c r="N16" s="2"/>
      <c r="O16" s="2"/>
      <c r="P16" s="2"/>
      <c r="Q16" s="2"/>
      <c r="R16" s="2"/>
      <c r="S16" s="2"/>
      <c r="T16" s="2"/>
      <c r="U16" s="2"/>
      <c r="V16" s="2"/>
      <c r="W16" s="2"/>
      <c r="X16" s="2"/>
      <c r="Y16" s="2"/>
      <c r="Z16" s="2"/>
    </row>
    <row r="17" spans="1:26" x14ac:dyDescent="0.25">
      <c r="A17" s="533"/>
      <c r="B17" s="243" t="s">
        <v>493</v>
      </c>
      <c r="C17" s="244" t="s">
        <v>435</v>
      </c>
      <c r="D17" s="2"/>
      <c r="E17" s="2"/>
      <c r="F17" s="2"/>
      <c r="G17" s="2"/>
      <c r="H17" s="2"/>
      <c r="I17" s="2"/>
      <c r="J17" s="2"/>
      <c r="K17" s="2"/>
      <c r="L17" s="2"/>
      <c r="M17" s="2"/>
      <c r="N17" s="2"/>
      <c r="O17" s="2"/>
      <c r="P17" s="2"/>
      <c r="Q17" s="2"/>
      <c r="R17" s="2"/>
      <c r="S17" s="2"/>
      <c r="T17" s="2"/>
      <c r="U17" s="2"/>
      <c r="V17" s="2"/>
      <c r="W17" s="2"/>
      <c r="X17" s="2"/>
      <c r="Y17" s="2"/>
      <c r="Z17" s="2"/>
    </row>
    <row r="18" spans="1:26" x14ac:dyDescent="0.25">
      <c r="A18" s="538" t="s">
        <v>397</v>
      </c>
      <c r="B18" s="243" t="s">
        <v>494</v>
      </c>
      <c r="C18" s="244" t="s">
        <v>495</v>
      </c>
      <c r="D18" s="2"/>
      <c r="E18" s="2"/>
      <c r="F18" s="2"/>
      <c r="G18" s="2"/>
      <c r="H18" s="2"/>
      <c r="I18" s="2"/>
      <c r="J18" s="2"/>
      <c r="K18" s="2"/>
      <c r="L18" s="2"/>
      <c r="M18" s="2"/>
      <c r="N18" s="2"/>
      <c r="O18" s="2"/>
      <c r="P18" s="2"/>
      <c r="Q18" s="2"/>
      <c r="R18" s="2"/>
      <c r="S18" s="2"/>
      <c r="T18" s="2"/>
      <c r="U18" s="2"/>
      <c r="V18" s="2"/>
      <c r="W18" s="2"/>
      <c r="X18" s="2"/>
      <c r="Y18" s="2"/>
      <c r="Z18" s="2"/>
    </row>
    <row r="19" spans="1:26" x14ac:dyDescent="0.25">
      <c r="A19" s="458"/>
      <c r="B19" s="243" t="s">
        <v>496</v>
      </c>
      <c r="C19" s="244" t="s">
        <v>495</v>
      </c>
      <c r="D19" s="2"/>
      <c r="E19" s="2"/>
      <c r="F19" s="2"/>
      <c r="G19" s="2"/>
      <c r="H19" s="2"/>
      <c r="I19" s="2"/>
      <c r="J19" s="2"/>
      <c r="K19" s="2"/>
      <c r="L19" s="2"/>
      <c r="M19" s="2"/>
      <c r="N19" s="2"/>
      <c r="O19" s="2"/>
      <c r="P19" s="2"/>
      <c r="Q19" s="2"/>
      <c r="R19" s="2"/>
      <c r="S19" s="2"/>
      <c r="T19" s="2"/>
      <c r="U19" s="2"/>
      <c r="V19" s="2"/>
      <c r="W19" s="2"/>
      <c r="X19" s="2"/>
      <c r="Y19" s="2"/>
      <c r="Z19" s="2"/>
    </row>
    <row r="20" spans="1:26" x14ac:dyDescent="0.25">
      <c r="A20" s="458"/>
      <c r="B20" s="243" t="s">
        <v>497</v>
      </c>
      <c r="C20" s="244" t="s">
        <v>495</v>
      </c>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458"/>
      <c r="B21" s="243" t="s">
        <v>498</v>
      </c>
      <c r="C21" s="244" t="s">
        <v>495</v>
      </c>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458"/>
      <c r="B22" s="243" t="s">
        <v>499</v>
      </c>
      <c r="C22" s="244" t="s">
        <v>495</v>
      </c>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458"/>
      <c r="B23" s="243" t="s">
        <v>500</v>
      </c>
      <c r="C23" s="244" t="s">
        <v>495</v>
      </c>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458"/>
      <c r="B24" s="243" t="s">
        <v>501</v>
      </c>
      <c r="C24" s="244" t="s">
        <v>466</v>
      </c>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458"/>
      <c r="B25" s="243" t="s">
        <v>502</v>
      </c>
      <c r="C25" s="244" t="s">
        <v>466</v>
      </c>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458"/>
      <c r="B26" s="243" t="s">
        <v>503</v>
      </c>
      <c r="C26" s="244" t="s">
        <v>456</v>
      </c>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458"/>
      <c r="B27" s="243" t="s">
        <v>504</v>
      </c>
      <c r="C27" s="244" t="s">
        <v>456</v>
      </c>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458"/>
      <c r="B28" s="243" t="s">
        <v>505</v>
      </c>
      <c r="C28" s="244" t="s">
        <v>456</v>
      </c>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458"/>
      <c r="B29" s="243" t="s">
        <v>506</v>
      </c>
      <c r="C29" s="244" t="s">
        <v>456</v>
      </c>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458"/>
      <c r="B30" s="243" t="s">
        <v>507</v>
      </c>
      <c r="C30" s="244" t="s">
        <v>458</v>
      </c>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458"/>
      <c r="B31" s="243" t="s">
        <v>508</v>
      </c>
      <c r="C31" s="244" t="s">
        <v>458</v>
      </c>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458"/>
      <c r="B32" s="243" t="s">
        <v>509</v>
      </c>
      <c r="C32" s="244" t="s">
        <v>458</v>
      </c>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458"/>
      <c r="B33" s="243" t="s">
        <v>510</v>
      </c>
      <c r="C33" s="244" t="s">
        <v>458</v>
      </c>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458"/>
      <c r="B34" s="243" t="s">
        <v>511</v>
      </c>
      <c r="C34" s="244" t="s">
        <v>458</v>
      </c>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458"/>
      <c r="B35" s="243" t="s">
        <v>512</v>
      </c>
      <c r="C35" s="244" t="s">
        <v>513</v>
      </c>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458"/>
      <c r="B36" s="243" t="s">
        <v>514</v>
      </c>
      <c r="C36" s="244" t="s">
        <v>515</v>
      </c>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458"/>
      <c r="B37" s="243" t="s">
        <v>516</v>
      </c>
      <c r="C37" s="244" t="s">
        <v>515</v>
      </c>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458"/>
      <c r="B38" s="243" t="s">
        <v>517</v>
      </c>
      <c r="C38" s="244" t="s">
        <v>515</v>
      </c>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458"/>
      <c r="B39" s="243" t="s">
        <v>518</v>
      </c>
      <c r="C39" s="244" t="s">
        <v>441</v>
      </c>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458"/>
      <c r="B40" s="243" t="s">
        <v>519</v>
      </c>
      <c r="C40" s="244" t="s">
        <v>441</v>
      </c>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458"/>
      <c r="B41" s="243" t="s">
        <v>520</v>
      </c>
      <c r="C41" s="244" t="s">
        <v>435</v>
      </c>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533"/>
      <c r="B42" s="243" t="s">
        <v>521</v>
      </c>
      <c r="C42" s="244" t="s">
        <v>450</v>
      </c>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535" t="s">
        <v>522</v>
      </c>
      <c r="B43" s="243" t="s">
        <v>523</v>
      </c>
      <c r="C43" s="244" t="s">
        <v>459</v>
      </c>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458"/>
      <c r="B44" s="243" t="s">
        <v>524</v>
      </c>
      <c r="C44" s="244" t="s">
        <v>434</v>
      </c>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458"/>
      <c r="B45" s="243" t="s">
        <v>525</v>
      </c>
      <c r="C45" s="244" t="s">
        <v>434</v>
      </c>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458"/>
      <c r="B46" s="243" t="s">
        <v>526</v>
      </c>
      <c r="C46" s="244" t="s">
        <v>527</v>
      </c>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458"/>
      <c r="B47" s="243" t="s">
        <v>528</v>
      </c>
      <c r="C47" s="244" t="s">
        <v>527</v>
      </c>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458"/>
      <c r="B48" s="243" t="s">
        <v>529</v>
      </c>
      <c r="C48" s="244" t="s">
        <v>458</v>
      </c>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458"/>
      <c r="B49" s="243" t="s">
        <v>530</v>
      </c>
      <c r="C49" s="244" t="s">
        <v>433</v>
      </c>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458"/>
      <c r="B50" s="243" t="s">
        <v>531</v>
      </c>
      <c r="C50" s="244" t="s">
        <v>433</v>
      </c>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458"/>
      <c r="B51" s="243" t="s">
        <v>532</v>
      </c>
      <c r="C51" s="244" t="s">
        <v>533</v>
      </c>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533"/>
      <c r="B52" s="243" t="s">
        <v>534</v>
      </c>
      <c r="C52" s="244" t="s">
        <v>450</v>
      </c>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535" t="s">
        <v>535</v>
      </c>
      <c r="B53" s="243" t="s">
        <v>536</v>
      </c>
      <c r="C53" s="244" t="s">
        <v>460</v>
      </c>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458"/>
      <c r="B54" s="243" t="s">
        <v>537</v>
      </c>
      <c r="C54" s="244" t="s">
        <v>538</v>
      </c>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458"/>
      <c r="B55" s="243" t="s">
        <v>539</v>
      </c>
      <c r="C55" s="244" t="s">
        <v>456</v>
      </c>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458"/>
      <c r="B56" s="243" t="s">
        <v>540</v>
      </c>
      <c r="C56" s="244" t="s">
        <v>456</v>
      </c>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458"/>
      <c r="B57" s="243" t="s">
        <v>541</v>
      </c>
      <c r="C57" s="244" t="s">
        <v>456</v>
      </c>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458"/>
      <c r="B58" s="243" t="s">
        <v>542</v>
      </c>
      <c r="C58" s="244" t="s">
        <v>454</v>
      </c>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458"/>
      <c r="B59" s="243" t="s">
        <v>543</v>
      </c>
      <c r="C59" s="244" t="s">
        <v>435</v>
      </c>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533"/>
      <c r="B60" s="243" t="s">
        <v>544</v>
      </c>
      <c r="C60" s="244" t="s">
        <v>450</v>
      </c>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535" t="s">
        <v>545</v>
      </c>
      <c r="B61" s="243" t="s">
        <v>546</v>
      </c>
      <c r="C61" s="244" t="s">
        <v>547</v>
      </c>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458"/>
      <c r="B62" s="243" t="s">
        <v>548</v>
      </c>
      <c r="C62" s="244" t="s">
        <v>420</v>
      </c>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458"/>
      <c r="B63" s="243" t="s">
        <v>549</v>
      </c>
      <c r="C63" s="244" t="s">
        <v>489</v>
      </c>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533"/>
      <c r="B64" s="243" t="s">
        <v>520</v>
      </c>
      <c r="C64" s="244" t="s">
        <v>436</v>
      </c>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535" t="s">
        <v>550</v>
      </c>
      <c r="B65" s="243" t="s">
        <v>551</v>
      </c>
      <c r="C65" s="244" t="s">
        <v>495</v>
      </c>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458"/>
      <c r="B66" s="243" t="s">
        <v>552</v>
      </c>
      <c r="C66" s="244" t="s">
        <v>495</v>
      </c>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458"/>
      <c r="B67" s="243" t="s">
        <v>553</v>
      </c>
      <c r="C67" s="244" t="s">
        <v>495</v>
      </c>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458"/>
      <c r="B68" s="243" t="s">
        <v>554</v>
      </c>
      <c r="C68" s="244" t="s">
        <v>495</v>
      </c>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458"/>
      <c r="B69" s="243" t="s">
        <v>555</v>
      </c>
      <c r="C69" s="244" t="s">
        <v>495</v>
      </c>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458"/>
      <c r="B70" s="243" t="s">
        <v>556</v>
      </c>
      <c r="C70" s="244" t="s">
        <v>495</v>
      </c>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458"/>
      <c r="B71" s="243" t="s">
        <v>557</v>
      </c>
      <c r="C71" s="244" t="s">
        <v>495</v>
      </c>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458"/>
      <c r="B72" s="243" t="s">
        <v>558</v>
      </c>
      <c r="C72" s="244" t="s">
        <v>448</v>
      </c>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458"/>
      <c r="B73" s="243" t="s">
        <v>559</v>
      </c>
      <c r="C73" s="244" t="s">
        <v>448</v>
      </c>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458"/>
      <c r="B74" s="243" t="s">
        <v>560</v>
      </c>
      <c r="C74" s="244" t="s">
        <v>448</v>
      </c>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458"/>
      <c r="B75" s="243" t="s">
        <v>561</v>
      </c>
      <c r="C75" s="244" t="s">
        <v>466</v>
      </c>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458"/>
      <c r="B76" s="243" t="s">
        <v>562</v>
      </c>
      <c r="C76" s="244" t="s">
        <v>466</v>
      </c>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458"/>
      <c r="B77" s="243" t="s">
        <v>563</v>
      </c>
      <c r="C77" s="244" t="s">
        <v>439</v>
      </c>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458"/>
      <c r="B78" s="243" t="s">
        <v>564</v>
      </c>
      <c r="C78" s="244" t="s">
        <v>459</v>
      </c>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458"/>
      <c r="B79" s="243" t="s">
        <v>565</v>
      </c>
      <c r="C79" s="244" t="s">
        <v>566</v>
      </c>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458"/>
      <c r="B80" s="243" t="s">
        <v>567</v>
      </c>
      <c r="C80" s="244" t="s">
        <v>456</v>
      </c>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458"/>
      <c r="B81" s="243" t="s">
        <v>568</v>
      </c>
      <c r="C81" s="244" t="s">
        <v>456</v>
      </c>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458"/>
      <c r="B82" s="243" t="s">
        <v>569</v>
      </c>
      <c r="C82" s="244" t="s">
        <v>456</v>
      </c>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458"/>
      <c r="B83" s="243" t="s">
        <v>570</v>
      </c>
      <c r="C83" s="244" t="s">
        <v>456</v>
      </c>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458"/>
      <c r="B84" s="243" t="s">
        <v>571</v>
      </c>
      <c r="C84" s="244" t="s">
        <v>456</v>
      </c>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458"/>
      <c r="B85" s="243" t="s">
        <v>572</v>
      </c>
      <c r="C85" s="244" t="s">
        <v>513</v>
      </c>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458"/>
      <c r="B86" s="243" t="s">
        <v>573</v>
      </c>
      <c r="C86" s="244" t="s">
        <v>436</v>
      </c>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458"/>
      <c r="B87" s="243" t="s">
        <v>574</v>
      </c>
      <c r="C87" s="244" t="s">
        <v>436</v>
      </c>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458"/>
      <c r="B88" s="243" t="s">
        <v>575</v>
      </c>
      <c r="C88" s="244" t="s">
        <v>436</v>
      </c>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458"/>
      <c r="B89" s="243" t="s">
        <v>576</v>
      </c>
      <c r="C89" s="244" t="s">
        <v>435</v>
      </c>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458"/>
      <c r="B90" s="243" t="s">
        <v>577</v>
      </c>
      <c r="C90" s="244" t="s">
        <v>435</v>
      </c>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458"/>
      <c r="B91" s="243" t="s">
        <v>578</v>
      </c>
      <c r="C91" s="244" t="s">
        <v>435</v>
      </c>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458"/>
      <c r="B92" s="243" t="s">
        <v>579</v>
      </c>
      <c r="C92" s="244" t="s">
        <v>450</v>
      </c>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458"/>
      <c r="B93" s="243" t="s">
        <v>580</v>
      </c>
      <c r="C93" s="244" t="s">
        <v>450</v>
      </c>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533"/>
      <c r="B94" s="243" t="s">
        <v>581</v>
      </c>
      <c r="C94" s="244" t="s">
        <v>452</v>
      </c>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536" t="s">
        <v>461</v>
      </c>
      <c r="B95" s="243" t="s">
        <v>582</v>
      </c>
      <c r="C95" s="244" t="s">
        <v>465</v>
      </c>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458"/>
      <c r="B96" s="243" t="s">
        <v>583</v>
      </c>
      <c r="C96" s="244" t="s">
        <v>464</v>
      </c>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458"/>
      <c r="B97" s="243" t="s">
        <v>584</v>
      </c>
      <c r="C97" s="244" t="s">
        <v>464</v>
      </c>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458"/>
      <c r="B98" s="243" t="s">
        <v>585</v>
      </c>
      <c r="C98" s="244" t="s">
        <v>464</v>
      </c>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458"/>
      <c r="B99" s="243" t="s">
        <v>586</v>
      </c>
      <c r="C99" s="244" t="s">
        <v>462</v>
      </c>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458"/>
      <c r="B100" s="243" t="s">
        <v>587</v>
      </c>
      <c r="C100" s="245" t="s">
        <v>462</v>
      </c>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458"/>
      <c r="B101" s="230" t="s">
        <v>588</v>
      </c>
      <c r="C101" s="246" t="s">
        <v>462</v>
      </c>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458"/>
      <c r="B102" s="230" t="s">
        <v>589</v>
      </c>
      <c r="C102" s="247" t="s">
        <v>467</v>
      </c>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458"/>
      <c r="B103" s="2" t="s">
        <v>590</v>
      </c>
      <c r="C103" s="230" t="s">
        <v>470</v>
      </c>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458"/>
      <c r="B104" s="230" t="s">
        <v>591</v>
      </c>
      <c r="C104" s="247" t="s">
        <v>592</v>
      </c>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459"/>
      <c r="B105" s="248" t="s">
        <v>593</v>
      </c>
      <c r="C105" s="249" t="s">
        <v>592</v>
      </c>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row r="307" spans="1:26" ht="15.75" customHeight="1" x14ac:dyDescent="0.25"/>
    <row r="308" spans="1:26" ht="15.75" customHeight="1" x14ac:dyDescent="0.25"/>
    <row r="309" spans="1:26" ht="15.75" customHeight="1" x14ac:dyDescent="0.25"/>
    <row r="310" spans="1:26" ht="15.75" customHeight="1" x14ac:dyDescent="0.25"/>
    <row r="311" spans="1:26" ht="15.75" customHeight="1" x14ac:dyDescent="0.25"/>
    <row r="312" spans="1:26" ht="15.75" customHeight="1" x14ac:dyDescent="0.25"/>
    <row r="313" spans="1:26" ht="15.75" customHeight="1" x14ac:dyDescent="0.25"/>
    <row r="314" spans="1:26" ht="15.75" customHeight="1" x14ac:dyDescent="0.25"/>
    <row r="315" spans="1:26" ht="15.75" customHeight="1" x14ac:dyDescent="0.25"/>
    <row r="316" spans="1:26" ht="15.75" customHeight="1" x14ac:dyDescent="0.25"/>
    <row r="317" spans="1:26" ht="15.75" customHeight="1" x14ac:dyDescent="0.25"/>
    <row r="318" spans="1:26" ht="15.75" customHeight="1" x14ac:dyDescent="0.25"/>
    <row r="319" spans="1:26" ht="15.75" customHeight="1" x14ac:dyDescent="0.25"/>
    <row r="320" spans="1:26"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A61:A64"/>
    <mergeCell ref="A65:A94"/>
    <mergeCell ref="A95:A105"/>
    <mergeCell ref="A2:C2"/>
    <mergeCell ref="A3:C3"/>
    <mergeCell ref="A4:C4"/>
    <mergeCell ref="A8:A17"/>
    <mergeCell ref="A18:A42"/>
    <mergeCell ref="A43:A52"/>
    <mergeCell ref="A53:A60"/>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Contexto</vt:lpstr>
      <vt:lpstr>Identificación RG-RF-RLA-FT</vt:lpstr>
      <vt:lpstr>MR G-F-LA</vt:lpstr>
      <vt:lpstr>MR_Corrup1</vt:lpstr>
      <vt:lpstr>MR_Corrup2</vt:lpstr>
      <vt:lpstr>MR_Corrup3</vt:lpstr>
      <vt:lpstr>Act_Crit</vt:lpstr>
      <vt:lpstr>Amenazas_SI</vt:lpstr>
      <vt:lpstr>Vulnerabilidades_SI</vt:lpstr>
      <vt:lpstr>Tablas_GS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Patricia Rodriguez Rodriguez</dc:creator>
  <cp:lastModifiedBy>Alejandra</cp:lastModifiedBy>
  <cp:lastPrinted>2026-02-25T19:59:35Z</cp:lastPrinted>
  <dcterms:created xsi:type="dcterms:W3CDTF">2026-02-02T15:20:50Z</dcterms:created>
  <dcterms:modified xsi:type="dcterms:W3CDTF">2026-02-25T22:44:31Z</dcterms:modified>
</cp:coreProperties>
</file>