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nidrod\Downloads\"/>
    </mc:Choice>
  </mc:AlternateContent>
  <xr:revisionPtr revIDLastSave="0" documentId="8_{16247317-A1FC-4BE6-BA7D-D0FD18626512}" xr6:coauthVersionLast="47" xr6:coauthVersionMax="47" xr10:uidLastSave="{00000000-0000-0000-0000-000000000000}"/>
  <bookViews>
    <workbookView xWindow="-120" yWindow="-120" windowWidth="29040" windowHeight="15720" firstSheet="1" activeTab="1" xr2:uid="{00000000-000D-0000-FFFF-FFFF00000000}"/>
  </bookViews>
  <sheets>
    <sheet name="Matriz consolidada 2025" sheetId="3" state="hidden" r:id="rId1"/>
    <sheet name="Registro de Activos 2025" sheetId="6" r:id="rId2"/>
    <sheet name="Indice de Inf 2025" sheetId="7" state="hidden" r:id="rId3"/>
    <sheet name="Tipologías" sheetId="5" state="hidden" r:id="rId4"/>
  </sheets>
  <definedNames>
    <definedName name="_xlnm._FilterDatabase" localSheetId="2" hidden="1">'Indice de Inf 2025'!$A$3:$AK$140</definedName>
    <definedName name="_xlnm._FilterDatabase" localSheetId="0" hidden="1">'Matriz consolidada 2025'!$A$3:$BX$3</definedName>
    <definedName name="APOYO">Tipologías!$B$88:$B$94</definedName>
    <definedName name="_xlnm.Print_Area" localSheetId="0">'Matriz consolidada 2025'!$E$24:$BH$141</definedName>
    <definedName name="DESPACHO_SECRETARIA">Tipologías!$D$80:$D$86</definedName>
    <definedName name="DIRECCION_DE_ARTE_CULTURA_Y_PATRIMONIO">Tipologías!$D$94:$D$96</definedName>
    <definedName name="DIRECCION_DE_GESTION_CORPORATIVA">Tipologías!$D$98:$D$102</definedName>
    <definedName name="DIRECCION_DE_LECTURAS_Y_BIBLIOTECAS">Tipologías!$D$97</definedName>
    <definedName name="ESTRATEGICOS">Tipologías!$B$80:$B$82</definedName>
    <definedName name="EVALUACION">Tipologías!$B$95:$B$95</definedName>
    <definedName name="Frecuencia">Tipologías!$A$65:$A$74</definedName>
    <definedName name="MISIONALES">Tipologías!$B$83:$B$87</definedName>
    <definedName name="OFICINA_DE_TECNOLOGIAS_DE_LA_INFORMACIÓN">Tipologías!$D$103</definedName>
    <definedName name="SUBSECRETARÍA_DE_GOBERNANZA">Tipologías!$D$87:$D$91</definedName>
    <definedName name="SUBSECRETARÍA_DISTRITAL_DE_CULTURA_CIUDADANA_Y_GESTION_DEL_CONOCIMIENTO">Tipologías!$D$92:$D$93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Z5" i="3" l="1"/>
  <c r="AZ6" i="3"/>
  <c r="AZ7" i="3"/>
  <c r="AZ8" i="3"/>
  <c r="AZ9" i="3"/>
  <c r="AZ10" i="3"/>
  <c r="AZ11" i="3"/>
  <c r="AZ12" i="3"/>
  <c r="AZ13" i="3"/>
  <c r="AZ14" i="3"/>
  <c r="AZ15" i="3"/>
  <c r="AZ16" i="3"/>
  <c r="AZ17" i="3"/>
  <c r="AZ18" i="3"/>
  <c r="AZ19" i="3"/>
  <c r="AZ20" i="3"/>
  <c r="AZ21" i="3"/>
  <c r="AZ22" i="3"/>
  <c r="AZ23" i="3"/>
  <c r="AZ24" i="3"/>
  <c r="AZ25" i="3"/>
  <c r="AZ26" i="3"/>
  <c r="AZ27" i="3"/>
  <c r="AZ28" i="3"/>
  <c r="AZ29" i="3"/>
  <c r="AZ30" i="3"/>
  <c r="AZ31" i="3"/>
  <c r="AZ32" i="3"/>
  <c r="AZ33" i="3"/>
  <c r="AZ34" i="3"/>
  <c r="AZ35" i="3"/>
  <c r="AZ36" i="3"/>
  <c r="AZ37" i="3"/>
  <c r="AZ38" i="3"/>
  <c r="AZ39" i="3"/>
  <c r="AZ40" i="3"/>
  <c r="AZ41" i="3"/>
  <c r="AZ42" i="3"/>
  <c r="AZ43" i="3"/>
  <c r="AZ44" i="3"/>
  <c r="AZ45" i="3"/>
  <c r="AZ46" i="3"/>
  <c r="AZ47" i="3"/>
  <c r="AZ48" i="3"/>
  <c r="AZ49" i="3"/>
  <c r="AZ50" i="3"/>
  <c r="AZ51" i="3"/>
  <c r="AZ52" i="3"/>
  <c r="AZ53" i="3"/>
  <c r="AZ54" i="3"/>
  <c r="AZ55" i="3"/>
  <c r="AZ56" i="3"/>
  <c r="AZ57" i="3"/>
  <c r="AZ58" i="3"/>
  <c r="AZ59" i="3"/>
  <c r="AZ60" i="3"/>
  <c r="AZ61" i="3"/>
  <c r="AZ62" i="3"/>
  <c r="AZ63" i="3"/>
  <c r="AZ64" i="3"/>
  <c r="AZ65" i="3"/>
  <c r="AZ66" i="3"/>
  <c r="AZ67" i="3"/>
  <c r="AZ68" i="3"/>
  <c r="AZ69" i="3"/>
  <c r="AZ70" i="3"/>
  <c r="AZ71" i="3"/>
  <c r="AZ72" i="3"/>
  <c r="AZ73" i="3"/>
  <c r="AZ74" i="3"/>
  <c r="AZ75" i="3"/>
  <c r="AZ76" i="3"/>
  <c r="AZ77" i="3"/>
  <c r="AZ78" i="3"/>
  <c r="AZ79" i="3"/>
  <c r="AZ80" i="3"/>
  <c r="AZ81" i="3"/>
  <c r="AZ82" i="3"/>
  <c r="AZ83" i="3"/>
  <c r="AZ84" i="3"/>
  <c r="AZ85" i="3"/>
  <c r="AZ86" i="3"/>
  <c r="AZ87" i="3"/>
  <c r="AZ88" i="3"/>
  <c r="AZ89" i="3"/>
  <c r="AZ90" i="3"/>
  <c r="AZ91" i="3"/>
  <c r="AZ92" i="3"/>
  <c r="AZ93" i="3"/>
  <c r="AZ94" i="3"/>
  <c r="AZ95" i="3"/>
  <c r="AZ96" i="3"/>
  <c r="AZ97" i="3"/>
  <c r="AZ98" i="3"/>
  <c r="AZ99" i="3"/>
  <c r="AZ100" i="3"/>
  <c r="AZ101" i="3"/>
  <c r="AZ102" i="3"/>
  <c r="AZ103" i="3"/>
  <c r="AZ104" i="3"/>
  <c r="AZ105" i="3"/>
  <c r="AZ106" i="3"/>
  <c r="AZ107" i="3"/>
  <c r="AZ108" i="3"/>
  <c r="AZ109" i="3"/>
  <c r="AZ110" i="3"/>
  <c r="AZ111" i="3"/>
  <c r="AZ112" i="3"/>
  <c r="AZ113" i="3"/>
  <c r="AZ114" i="3"/>
  <c r="AZ115" i="3"/>
  <c r="AZ116" i="3"/>
  <c r="AZ117" i="3"/>
  <c r="AZ118" i="3"/>
  <c r="AZ119" i="3"/>
  <c r="AZ120" i="3"/>
  <c r="AZ121" i="3"/>
  <c r="AZ122" i="3"/>
  <c r="AZ123" i="3"/>
  <c r="AZ124" i="3"/>
  <c r="AZ125" i="3"/>
  <c r="AZ126" i="3"/>
  <c r="AZ127" i="3"/>
  <c r="AZ128" i="3"/>
  <c r="AZ129" i="3"/>
  <c r="AZ130" i="3"/>
  <c r="AZ131" i="3"/>
  <c r="AZ132" i="3"/>
  <c r="AZ133" i="3"/>
  <c r="AZ134" i="3"/>
  <c r="AZ135" i="3"/>
  <c r="AZ136" i="3"/>
  <c r="AZ137" i="3"/>
  <c r="AZ138" i="3"/>
  <c r="AZ139" i="3"/>
  <c r="AZ140" i="3"/>
  <c r="AY5" i="3"/>
  <c r="AY6" i="3"/>
  <c r="AY7" i="3"/>
  <c r="AY8" i="3"/>
  <c r="AY9" i="3"/>
  <c r="AY10" i="3"/>
  <c r="AY11" i="3"/>
  <c r="AY12" i="3"/>
  <c r="AY13" i="3"/>
  <c r="AY14" i="3"/>
  <c r="AY15" i="3"/>
  <c r="AY16" i="3"/>
  <c r="AY17" i="3"/>
  <c r="AY18" i="3"/>
  <c r="AY19" i="3"/>
  <c r="AY20" i="3"/>
  <c r="AY21" i="3"/>
  <c r="AY22" i="3"/>
  <c r="AY23" i="3"/>
  <c r="AY24" i="3"/>
  <c r="AY25" i="3"/>
  <c r="AY26" i="3"/>
  <c r="AY27" i="3"/>
  <c r="AY28" i="3"/>
  <c r="AY29" i="3"/>
  <c r="AY30" i="3"/>
  <c r="AY31" i="3"/>
  <c r="AY32" i="3"/>
  <c r="AY33" i="3"/>
  <c r="AY34" i="3"/>
  <c r="AY35" i="3"/>
  <c r="AY36" i="3"/>
  <c r="AY37" i="3"/>
  <c r="AY38" i="3"/>
  <c r="AY39" i="3"/>
  <c r="AY40" i="3"/>
  <c r="AY41" i="3"/>
  <c r="AY42" i="3"/>
  <c r="AY43" i="3"/>
  <c r="AY44" i="3"/>
  <c r="AY45" i="3"/>
  <c r="AY46" i="3"/>
  <c r="AY47" i="3"/>
  <c r="AY48" i="3"/>
  <c r="AY49" i="3"/>
  <c r="AY50" i="3"/>
  <c r="AY51" i="3"/>
  <c r="AY52" i="3"/>
  <c r="AY53" i="3"/>
  <c r="AY54" i="3"/>
  <c r="AY55" i="3"/>
  <c r="AY56" i="3"/>
  <c r="AY57" i="3"/>
  <c r="AY58" i="3"/>
  <c r="AY59" i="3"/>
  <c r="AY60" i="3"/>
  <c r="AY61" i="3"/>
  <c r="AY62" i="3"/>
  <c r="AY63" i="3"/>
  <c r="AY64" i="3"/>
  <c r="AY65" i="3"/>
  <c r="AY66" i="3"/>
  <c r="AY67" i="3"/>
  <c r="AY68" i="3"/>
  <c r="AY69" i="3"/>
  <c r="AY70" i="3"/>
  <c r="AY71" i="3"/>
  <c r="AY72" i="3"/>
  <c r="AY73" i="3"/>
  <c r="AY74" i="3"/>
  <c r="AY75" i="3"/>
  <c r="AY76" i="3"/>
  <c r="AY77" i="3"/>
  <c r="AY78" i="3"/>
  <c r="AY79" i="3"/>
  <c r="AY80" i="3"/>
  <c r="AY81" i="3"/>
  <c r="AY82" i="3"/>
  <c r="AY83" i="3"/>
  <c r="AY84" i="3"/>
  <c r="AY85" i="3"/>
  <c r="AY86" i="3"/>
  <c r="AY87" i="3"/>
  <c r="AY88" i="3"/>
  <c r="AY89" i="3"/>
  <c r="AY90" i="3"/>
  <c r="AY91" i="3"/>
  <c r="AY92" i="3"/>
  <c r="AY93" i="3"/>
  <c r="AY94" i="3"/>
  <c r="AY95" i="3"/>
  <c r="AY96" i="3"/>
  <c r="AY97" i="3"/>
  <c r="AY98" i="3"/>
  <c r="AY99" i="3"/>
  <c r="AY100" i="3"/>
  <c r="AY101" i="3"/>
  <c r="AY102" i="3"/>
  <c r="AY103" i="3"/>
  <c r="AY104" i="3"/>
  <c r="AY105" i="3"/>
  <c r="AY106" i="3"/>
  <c r="AY107" i="3"/>
  <c r="AY108" i="3"/>
  <c r="AY109" i="3"/>
  <c r="AY110" i="3"/>
  <c r="AY111" i="3"/>
  <c r="AY112" i="3"/>
  <c r="AY113" i="3"/>
  <c r="AY114" i="3"/>
  <c r="AY115" i="3"/>
  <c r="AY116" i="3"/>
  <c r="AY117" i="3"/>
  <c r="AY118" i="3"/>
  <c r="AY119" i="3"/>
  <c r="AY120" i="3"/>
  <c r="AY121" i="3"/>
  <c r="AY122" i="3"/>
  <c r="AY123" i="3"/>
  <c r="AY124" i="3"/>
  <c r="AY125" i="3"/>
  <c r="AY126" i="3"/>
  <c r="AY127" i="3"/>
  <c r="AY128" i="3"/>
  <c r="AY129" i="3"/>
  <c r="AY130" i="3"/>
  <c r="AY131" i="3"/>
  <c r="AY132" i="3"/>
  <c r="AY133" i="3"/>
  <c r="AY134" i="3"/>
  <c r="AY135" i="3"/>
  <c r="AY136" i="3"/>
  <c r="AY137" i="3"/>
  <c r="AY138" i="3"/>
  <c r="AY139" i="3"/>
  <c r="AY140" i="3"/>
  <c r="AX5" i="3"/>
  <c r="AX6" i="3"/>
  <c r="AX7" i="3"/>
  <c r="AX8" i="3"/>
  <c r="AX9" i="3"/>
  <c r="AX10" i="3"/>
  <c r="AX11" i="3"/>
  <c r="AX12" i="3"/>
  <c r="AX13" i="3"/>
  <c r="AX14" i="3"/>
  <c r="AX15" i="3"/>
  <c r="AX16" i="3"/>
  <c r="AX17" i="3"/>
  <c r="AX18" i="3"/>
  <c r="AX19" i="3"/>
  <c r="AX20" i="3"/>
  <c r="AX21" i="3"/>
  <c r="AX22" i="3"/>
  <c r="AX23" i="3"/>
  <c r="AX24" i="3"/>
  <c r="AX25" i="3"/>
  <c r="AX26" i="3"/>
  <c r="AX27" i="3"/>
  <c r="AX28" i="3"/>
  <c r="AX29" i="3"/>
  <c r="AX30" i="3"/>
  <c r="AX31" i="3"/>
  <c r="AX32" i="3"/>
  <c r="AX33" i="3"/>
  <c r="AX34" i="3"/>
  <c r="AX35" i="3"/>
  <c r="AX36" i="3"/>
  <c r="AX37" i="3"/>
  <c r="AX38" i="3"/>
  <c r="AX39" i="3"/>
  <c r="AX40" i="3"/>
  <c r="AX41" i="3"/>
  <c r="AX42" i="3"/>
  <c r="AX43" i="3"/>
  <c r="AX44" i="3"/>
  <c r="AX45" i="3"/>
  <c r="AX46" i="3"/>
  <c r="AX47" i="3"/>
  <c r="AX48" i="3"/>
  <c r="AX49" i="3"/>
  <c r="AX50" i="3"/>
  <c r="AX51" i="3"/>
  <c r="AX52" i="3"/>
  <c r="AX53" i="3"/>
  <c r="AX54" i="3"/>
  <c r="AX55" i="3"/>
  <c r="AX56" i="3"/>
  <c r="AX57" i="3"/>
  <c r="AX58" i="3"/>
  <c r="AX59" i="3"/>
  <c r="AX60" i="3"/>
  <c r="AX61" i="3"/>
  <c r="AX62" i="3"/>
  <c r="AX63" i="3"/>
  <c r="AX64" i="3"/>
  <c r="AX65" i="3"/>
  <c r="AX66" i="3"/>
  <c r="AX67" i="3"/>
  <c r="AX68" i="3"/>
  <c r="AX69" i="3"/>
  <c r="AX70" i="3"/>
  <c r="AX71" i="3"/>
  <c r="AX72" i="3"/>
  <c r="AX73" i="3"/>
  <c r="AX74" i="3"/>
  <c r="AX75" i="3"/>
  <c r="AX76" i="3"/>
  <c r="AX77" i="3"/>
  <c r="AX78" i="3"/>
  <c r="AX79" i="3"/>
  <c r="AX80" i="3"/>
  <c r="AX81" i="3"/>
  <c r="AX82" i="3"/>
  <c r="AX83" i="3"/>
  <c r="AX84" i="3"/>
  <c r="AX85" i="3"/>
  <c r="AX86" i="3"/>
  <c r="AX87" i="3"/>
  <c r="AX88" i="3"/>
  <c r="AX89" i="3"/>
  <c r="AX90" i="3"/>
  <c r="AX91" i="3"/>
  <c r="AX92" i="3"/>
  <c r="AX93" i="3"/>
  <c r="AX94" i="3"/>
  <c r="AX95" i="3"/>
  <c r="AX96" i="3"/>
  <c r="AX97" i="3"/>
  <c r="AX98" i="3"/>
  <c r="AX99" i="3"/>
  <c r="AX100" i="3"/>
  <c r="AX101" i="3"/>
  <c r="AX102" i="3"/>
  <c r="AX103" i="3"/>
  <c r="AX104" i="3"/>
  <c r="AX105" i="3"/>
  <c r="AX106" i="3"/>
  <c r="AX107" i="3"/>
  <c r="AX108" i="3"/>
  <c r="AX109" i="3"/>
  <c r="AX110" i="3"/>
  <c r="AX111" i="3"/>
  <c r="AX112" i="3"/>
  <c r="AX113" i="3"/>
  <c r="AX114" i="3"/>
  <c r="AX115" i="3"/>
  <c r="AX116" i="3"/>
  <c r="AX117" i="3"/>
  <c r="AX118" i="3"/>
  <c r="AX119" i="3"/>
  <c r="AX120" i="3"/>
  <c r="AX121" i="3"/>
  <c r="AX122" i="3"/>
  <c r="AX123" i="3"/>
  <c r="AX124" i="3"/>
  <c r="AX125" i="3"/>
  <c r="AX126" i="3"/>
  <c r="AX127" i="3"/>
  <c r="AX128" i="3"/>
  <c r="AX129" i="3"/>
  <c r="AX130" i="3"/>
  <c r="AX131" i="3"/>
  <c r="AX132" i="3"/>
  <c r="AX133" i="3"/>
  <c r="AX134" i="3"/>
  <c r="AX135" i="3"/>
  <c r="AX136" i="3"/>
  <c r="AX137" i="3"/>
  <c r="AX138" i="3"/>
  <c r="AX139" i="3"/>
  <c r="AX140" i="3"/>
  <c r="AV5" i="3"/>
  <c r="AW5" i="3" s="1"/>
  <c r="AV6" i="3"/>
  <c r="AW6" i="3" s="1"/>
  <c r="AV7" i="3"/>
  <c r="AW7" i="3" s="1"/>
  <c r="AV8" i="3"/>
  <c r="AW8" i="3" s="1"/>
  <c r="AV9" i="3"/>
  <c r="AW9" i="3" s="1"/>
  <c r="AV10" i="3"/>
  <c r="AW10" i="3" s="1"/>
  <c r="AV11" i="3"/>
  <c r="AW11" i="3" s="1"/>
  <c r="AV12" i="3"/>
  <c r="AW12" i="3" s="1"/>
  <c r="AV13" i="3"/>
  <c r="AW13" i="3" s="1"/>
  <c r="AV14" i="3"/>
  <c r="AW14" i="3" s="1"/>
  <c r="AV15" i="3"/>
  <c r="AW15" i="3" s="1"/>
  <c r="AV16" i="3"/>
  <c r="AW16" i="3" s="1"/>
  <c r="AV17" i="3"/>
  <c r="AW17" i="3" s="1"/>
  <c r="AV18" i="3"/>
  <c r="AW18" i="3" s="1"/>
  <c r="AV19" i="3"/>
  <c r="AW19" i="3" s="1"/>
  <c r="AV20" i="3"/>
  <c r="AW20" i="3" s="1"/>
  <c r="AV21" i="3"/>
  <c r="AW21" i="3" s="1"/>
  <c r="AV22" i="3"/>
  <c r="AW22" i="3" s="1"/>
  <c r="AV23" i="3"/>
  <c r="AW23" i="3" s="1"/>
  <c r="AV24" i="3"/>
  <c r="AW24" i="3" s="1"/>
  <c r="AV25" i="3"/>
  <c r="AW25" i="3" s="1"/>
  <c r="AV26" i="3"/>
  <c r="AW26" i="3" s="1"/>
  <c r="AV27" i="3"/>
  <c r="AW27" i="3" s="1"/>
  <c r="AV28" i="3"/>
  <c r="AW28" i="3" s="1"/>
  <c r="AV29" i="3"/>
  <c r="AW29" i="3" s="1"/>
  <c r="AV30" i="3"/>
  <c r="AW30" i="3" s="1"/>
  <c r="AV31" i="3"/>
  <c r="AW31" i="3" s="1"/>
  <c r="AV32" i="3"/>
  <c r="AW32" i="3" s="1"/>
  <c r="AV33" i="3"/>
  <c r="AW33" i="3" s="1"/>
  <c r="AV34" i="3"/>
  <c r="AW34" i="3" s="1"/>
  <c r="AV35" i="3"/>
  <c r="AW35" i="3" s="1"/>
  <c r="AV36" i="3"/>
  <c r="AW36" i="3" s="1"/>
  <c r="AV37" i="3"/>
  <c r="AW37" i="3" s="1"/>
  <c r="AV38" i="3"/>
  <c r="AW38" i="3" s="1"/>
  <c r="AV39" i="3"/>
  <c r="AW39" i="3" s="1"/>
  <c r="AV40" i="3"/>
  <c r="AW40" i="3" s="1"/>
  <c r="AV41" i="3"/>
  <c r="AW41" i="3" s="1"/>
  <c r="AV42" i="3"/>
  <c r="AW42" i="3" s="1"/>
  <c r="AV43" i="3"/>
  <c r="AW43" i="3" s="1"/>
  <c r="AV44" i="3"/>
  <c r="AW44" i="3" s="1"/>
  <c r="AV45" i="3"/>
  <c r="AW45" i="3" s="1"/>
  <c r="AV46" i="3"/>
  <c r="AW46" i="3" s="1"/>
  <c r="AV47" i="3"/>
  <c r="AW47" i="3" s="1"/>
  <c r="AV48" i="3"/>
  <c r="AW48" i="3" s="1"/>
  <c r="AV49" i="3"/>
  <c r="AW49" i="3" s="1"/>
  <c r="AV50" i="3"/>
  <c r="AW50" i="3" s="1"/>
  <c r="AV51" i="3"/>
  <c r="AW51" i="3" s="1"/>
  <c r="AV52" i="3"/>
  <c r="AW52" i="3" s="1"/>
  <c r="AV53" i="3"/>
  <c r="AW53" i="3" s="1"/>
  <c r="AV54" i="3"/>
  <c r="AW54" i="3" s="1"/>
  <c r="AV55" i="3"/>
  <c r="AW55" i="3" s="1"/>
  <c r="AV56" i="3"/>
  <c r="AW56" i="3" s="1"/>
  <c r="AV57" i="3"/>
  <c r="AW57" i="3" s="1"/>
  <c r="AV58" i="3"/>
  <c r="AW58" i="3" s="1"/>
  <c r="AV59" i="3"/>
  <c r="AW59" i="3" s="1"/>
  <c r="AV60" i="3"/>
  <c r="AW60" i="3" s="1"/>
  <c r="AV61" i="3"/>
  <c r="AW61" i="3" s="1"/>
  <c r="AV62" i="3"/>
  <c r="AW62" i="3" s="1"/>
  <c r="AV63" i="3"/>
  <c r="AW63" i="3" s="1"/>
  <c r="AV64" i="3"/>
  <c r="AW64" i="3" s="1"/>
  <c r="AV65" i="3"/>
  <c r="AW65" i="3" s="1"/>
  <c r="AV66" i="3"/>
  <c r="AW66" i="3" s="1"/>
  <c r="AV67" i="3"/>
  <c r="AW67" i="3" s="1"/>
  <c r="AV68" i="3"/>
  <c r="AW68" i="3" s="1"/>
  <c r="AV69" i="3"/>
  <c r="AW69" i="3" s="1"/>
  <c r="AV70" i="3"/>
  <c r="AW70" i="3" s="1"/>
  <c r="AV71" i="3"/>
  <c r="AW71" i="3" s="1"/>
  <c r="AV72" i="3"/>
  <c r="AW72" i="3" s="1"/>
  <c r="AV73" i="3"/>
  <c r="AW73" i="3" s="1"/>
  <c r="AV74" i="3"/>
  <c r="AW74" i="3" s="1"/>
  <c r="AV75" i="3"/>
  <c r="AW75" i="3" s="1"/>
  <c r="AV76" i="3"/>
  <c r="AW76" i="3" s="1"/>
  <c r="AV77" i="3"/>
  <c r="AW77" i="3" s="1"/>
  <c r="AV78" i="3"/>
  <c r="AW78" i="3" s="1"/>
  <c r="AV79" i="3"/>
  <c r="AW79" i="3" s="1"/>
  <c r="AV80" i="3"/>
  <c r="AW80" i="3" s="1"/>
  <c r="AV81" i="3"/>
  <c r="AW81" i="3" s="1"/>
  <c r="AV82" i="3"/>
  <c r="AW82" i="3" s="1"/>
  <c r="AV83" i="3"/>
  <c r="AW83" i="3" s="1"/>
  <c r="AV84" i="3"/>
  <c r="AW84" i="3" s="1"/>
  <c r="AV85" i="3"/>
  <c r="AW85" i="3" s="1"/>
  <c r="AV86" i="3"/>
  <c r="AW86" i="3" s="1"/>
  <c r="AV87" i="3"/>
  <c r="AW87" i="3" s="1"/>
  <c r="AV88" i="3"/>
  <c r="AW88" i="3" s="1"/>
  <c r="AV89" i="3"/>
  <c r="AW89" i="3" s="1"/>
  <c r="AV90" i="3"/>
  <c r="AW90" i="3" s="1"/>
  <c r="AV91" i="3"/>
  <c r="AW91" i="3" s="1"/>
  <c r="AV92" i="3"/>
  <c r="AW92" i="3" s="1"/>
  <c r="AV93" i="3"/>
  <c r="AW93" i="3" s="1"/>
  <c r="AV94" i="3"/>
  <c r="AW94" i="3" s="1"/>
  <c r="AV95" i="3"/>
  <c r="AW95" i="3" s="1"/>
  <c r="AV96" i="3"/>
  <c r="AW96" i="3" s="1"/>
  <c r="AV97" i="3"/>
  <c r="AW97" i="3" s="1"/>
  <c r="AV98" i="3"/>
  <c r="AW98" i="3" s="1"/>
  <c r="AV99" i="3"/>
  <c r="AW99" i="3" s="1"/>
  <c r="AV100" i="3"/>
  <c r="AW100" i="3" s="1"/>
  <c r="AV101" i="3"/>
  <c r="AW101" i="3" s="1"/>
  <c r="AV102" i="3"/>
  <c r="AW102" i="3" s="1"/>
  <c r="AV103" i="3"/>
  <c r="AW103" i="3" s="1"/>
  <c r="AV104" i="3"/>
  <c r="AW104" i="3" s="1"/>
  <c r="AV105" i="3"/>
  <c r="AW105" i="3" s="1"/>
  <c r="AV106" i="3"/>
  <c r="AW106" i="3" s="1"/>
  <c r="AV107" i="3"/>
  <c r="AW107" i="3" s="1"/>
  <c r="AV108" i="3"/>
  <c r="AW108" i="3" s="1"/>
  <c r="AV109" i="3"/>
  <c r="AW109" i="3" s="1"/>
  <c r="AV110" i="3"/>
  <c r="AW110" i="3" s="1"/>
  <c r="AV111" i="3"/>
  <c r="AW111" i="3" s="1"/>
  <c r="AV112" i="3"/>
  <c r="AW112" i="3" s="1"/>
  <c r="AV113" i="3"/>
  <c r="AW113" i="3" s="1"/>
  <c r="AV114" i="3"/>
  <c r="AW114" i="3" s="1"/>
  <c r="AV115" i="3"/>
  <c r="AW115" i="3" s="1"/>
  <c r="AV116" i="3"/>
  <c r="AW116" i="3" s="1"/>
  <c r="AV117" i="3"/>
  <c r="AW117" i="3" s="1"/>
  <c r="AV118" i="3"/>
  <c r="AW118" i="3" s="1"/>
  <c r="AV119" i="3"/>
  <c r="AW119" i="3" s="1"/>
  <c r="AV120" i="3"/>
  <c r="AW120" i="3" s="1"/>
  <c r="AV121" i="3"/>
  <c r="AW121" i="3" s="1"/>
  <c r="AV122" i="3"/>
  <c r="AW122" i="3" s="1"/>
  <c r="AV123" i="3"/>
  <c r="AW123" i="3" s="1"/>
  <c r="AV124" i="3"/>
  <c r="AW124" i="3" s="1"/>
  <c r="AV125" i="3"/>
  <c r="AW125" i="3" s="1"/>
  <c r="AV126" i="3"/>
  <c r="AW126" i="3" s="1"/>
  <c r="AV127" i="3"/>
  <c r="AW127" i="3" s="1"/>
  <c r="AV128" i="3"/>
  <c r="AW128" i="3" s="1"/>
  <c r="AV129" i="3"/>
  <c r="AW129" i="3" s="1"/>
  <c r="AV130" i="3"/>
  <c r="AW130" i="3" s="1"/>
  <c r="AV131" i="3"/>
  <c r="AW131" i="3" s="1"/>
  <c r="AV132" i="3"/>
  <c r="AW132" i="3" s="1"/>
  <c r="AV133" i="3"/>
  <c r="AW133" i="3" s="1"/>
  <c r="AV134" i="3"/>
  <c r="AW134" i="3" s="1"/>
  <c r="AV135" i="3"/>
  <c r="AW135" i="3" s="1"/>
  <c r="AV136" i="3"/>
  <c r="AW136" i="3" s="1"/>
  <c r="AV137" i="3"/>
  <c r="AW137" i="3" s="1"/>
  <c r="AV138" i="3"/>
  <c r="AW138" i="3" s="1"/>
  <c r="AV139" i="3"/>
  <c r="AW139" i="3" s="1"/>
  <c r="AV140" i="3"/>
  <c r="AW140" i="3" s="1"/>
  <c r="AS5" i="3"/>
  <c r="AS6" i="3"/>
  <c r="AS7" i="3"/>
  <c r="AS8" i="3"/>
  <c r="AS9" i="3"/>
  <c r="AS10" i="3"/>
  <c r="AS11" i="3"/>
  <c r="AS12" i="3"/>
  <c r="AS13" i="3"/>
  <c r="AS14" i="3"/>
  <c r="AS15" i="3"/>
  <c r="AS16" i="3"/>
  <c r="AS17" i="3"/>
  <c r="AS18" i="3"/>
  <c r="AS19" i="3"/>
  <c r="AS20" i="3"/>
  <c r="AS21" i="3"/>
  <c r="AS22" i="3"/>
  <c r="AS23" i="3"/>
  <c r="AS24" i="3"/>
  <c r="AS25" i="3"/>
  <c r="AS26" i="3"/>
  <c r="AS27" i="3"/>
  <c r="AS28" i="3"/>
  <c r="AS29" i="3"/>
  <c r="AS30" i="3"/>
  <c r="AS31" i="3"/>
  <c r="AS32" i="3"/>
  <c r="AS33" i="3"/>
  <c r="AS34" i="3"/>
  <c r="AS35" i="3"/>
  <c r="AS36" i="3"/>
  <c r="AS37" i="3"/>
  <c r="AS38" i="3"/>
  <c r="AS39" i="3"/>
  <c r="AS40" i="3"/>
  <c r="AS41" i="3"/>
  <c r="AS42" i="3"/>
  <c r="AS43" i="3"/>
  <c r="AS44" i="3"/>
  <c r="AS45" i="3"/>
  <c r="AS46" i="3"/>
  <c r="AS47" i="3"/>
  <c r="AS48" i="3"/>
  <c r="AS49" i="3"/>
  <c r="AS50" i="3"/>
  <c r="AS51" i="3"/>
  <c r="AS52" i="3"/>
  <c r="AS53" i="3"/>
  <c r="AS54" i="3"/>
  <c r="AS55" i="3"/>
  <c r="AS56" i="3"/>
  <c r="AS57" i="3"/>
  <c r="AS58" i="3"/>
  <c r="AS59" i="3"/>
  <c r="AS60" i="3"/>
  <c r="AS61" i="3"/>
  <c r="AS62" i="3"/>
  <c r="AS63" i="3"/>
  <c r="AS64" i="3"/>
  <c r="AS65" i="3"/>
  <c r="AS66" i="3"/>
  <c r="AS67" i="3"/>
  <c r="AS68" i="3"/>
  <c r="AS69" i="3"/>
  <c r="AS70" i="3"/>
  <c r="AS71" i="3"/>
  <c r="AS72" i="3"/>
  <c r="AS73" i="3"/>
  <c r="AS74" i="3"/>
  <c r="AS75" i="3"/>
  <c r="AS76" i="3"/>
  <c r="AS77" i="3"/>
  <c r="AS78" i="3"/>
  <c r="AS79" i="3"/>
  <c r="AS80" i="3"/>
  <c r="AS81" i="3"/>
  <c r="AS82" i="3"/>
  <c r="AS83" i="3"/>
  <c r="AS84" i="3"/>
  <c r="AS85" i="3"/>
  <c r="AS86" i="3"/>
  <c r="AS87" i="3"/>
  <c r="AS88" i="3"/>
  <c r="AS89" i="3"/>
  <c r="AS90" i="3"/>
  <c r="AS91" i="3"/>
  <c r="AS92" i="3"/>
  <c r="AS93" i="3"/>
  <c r="AS94" i="3"/>
  <c r="AS95" i="3"/>
  <c r="AS96" i="3"/>
  <c r="AS97" i="3"/>
  <c r="AS98" i="3"/>
  <c r="AS99" i="3"/>
  <c r="AS100" i="3"/>
  <c r="AS101" i="3"/>
  <c r="AS102" i="3"/>
  <c r="AS103" i="3"/>
  <c r="AS104" i="3"/>
  <c r="AS105" i="3"/>
  <c r="AS106" i="3"/>
  <c r="AS107" i="3"/>
  <c r="AS108" i="3"/>
  <c r="AS109" i="3"/>
  <c r="AS110" i="3"/>
  <c r="AS111" i="3"/>
  <c r="AS112" i="3"/>
  <c r="AS113" i="3"/>
  <c r="AS114" i="3"/>
  <c r="AS115" i="3"/>
  <c r="AS116" i="3"/>
  <c r="AS117" i="3"/>
  <c r="AS118" i="3"/>
  <c r="AS119" i="3"/>
  <c r="AS120" i="3"/>
  <c r="AS121" i="3"/>
  <c r="AS122" i="3"/>
  <c r="AS123" i="3"/>
  <c r="AS124" i="3"/>
  <c r="AS125" i="3"/>
  <c r="AS126" i="3"/>
  <c r="AS127" i="3"/>
  <c r="AS128" i="3"/>
  <c r="AS129" i="3"/>
  <c r="AS130" i="3"/>
  <c r="AS131" i="3"/>
  <c r="AS132" i="3"/>
  <c r="AH132" i="3" s="1"/>
  <c r="AS133" i="3"/>
  <c r="AS134" i="3"/>
  <c r="AS135" i="3"/>
  <c r="AS136" i="3"/>
  <c r="AS137" i="3"/>
  <c r="AS138" i="3"/>
  <c r="AH138" i="3" s="1"/>
  <c r="AS139" i="3"/>
  <c r="AH139" i="3" s="1"/>
  <c r="AS140" i="3"/>
  <c r="AQ5" i="3"/>
  <c r="AQ6" i="3"/>
  <c r="AQ7" i="3"/>
  <c r="AQ8" i="3"/>
  <c r="AQ9" i="3"/>
  <c r="AQ10" i="3"/>
  <c r="AQ11" i="3"/>
  <c r="AQ12" i="3"/>
  <c r="AQ13" i="3"/>
  <c r="AQ14" i="3"/>
  <c r="AQ15" i="3"/>
  <c r="AQ16" i="3"/>
  <c r="AQ17" i="3"/>
  <c r="AQ18" i="3"/>
  <c r="AQ19" i="3"/>
  <c r="AQ20" i="3"/>
  <c r="AQ21" i="3"/>
  <c r="AQ22" i="3"/>
  <c r="AQ23" i="3"/>
  <c r="AQ24" i="3"/>
  <c r="AQ25" i="3"/>
  <c r="AQ26" i="3"/>
  <c r="AQ27" i="3"/>
  <c r="AQ28" i="3"/>
  <c r="AQ29" i="3"/>
  <c r="AQ30" i="3"/>
  <c r="AQ31" i="3"/>
  <c r="AQ32" i="3"/>
  <c r="AQ33" i="3"/>
  <c r="AQ34" i="3"/>
  <c r="AQ35" i="3"/>
  <c r="AQ36" i="3"/>
  <c r="AQ37" i="3"/>
  <c r="AQ38" i="3"/>
  <c r="AQ39" i="3"/>
  <c r="AQ40" i="3"/>
  <c r="AQ41" i="3"/>
  <c r="AQ42" i="3"/>
  <c r="AQ43" i="3"/>
  <c r="AQ44" i="3"/>
  <c r="AQ45" i="3"/>
  <c r="AQ46" i="3"/>
  <c r="AQ47" i="3"/>
  <c r="AQ48" i="3"/>
  <c r="AQ49" i="3"/>
  <c r="AQ50" i="3"/>
  <c r="AQ51" i="3"/>
  <c r="AQ52" i="3"/>
  <c r="AQ53" i="3"/>
  <c r="AQ54" i="3"/>
  <c r="AQ55" i="3"/>
  <c r="AQ56" i="3"/>
  <c r="AQ57" i="3"/>
  <c r="AQ58" i="3"/>
  <c r="AQ59" i="3"/>
  <c r="AQ60" i="3"/>
  <c r="AQ61" i="3"/>
  <c r="AQ62" i="3"/>
  <c r="AQ63" i="3"/>
  <c r="AQ64" i="3"/>
  <c r="AQ65" i="3"/>
  <c r="AQ66" i="3"/>
  <c r="AQ67" i="3"/>
  <c r="AQ68" i="3"/>
  <c r="AQ69" i="3"/>
  <c r="AQ70" i="3"/>
  <c r="AQ71" i="3"/>
  <c r="AQ72" i="3"/>
  <c r="AQ73" i="3"/>
  <c r="AQ74" i="3"/>
  <c r="AQ75" i="3"/>
  <c r="AQ76" i="3"/>
  <c r="AQ77" i="3"/>
  <c r="AQ78" i="3"/>
  <c r="AQ79" i="3"/>
  <c r="AQ80" i="3"/>
  <c r="AQ81" i="3"/>
  <c r="AQ82" i="3"/>
  <c r="AQ83" i="3"/>
  <c r="AQ84" i="3"/>
  <c r="AQ85" i="3"/>
  <c r="AQ86" i="3"/>
  <c r="AQ87" i="3"/>
  <c r="AQ88" i="3"/>
  <c r="AQ89" i="3"/>
  <c r="AQ90" i="3"/>
  <c r="AQ91" i="3"/>
  <c r="AQ92" i="3"/>
  <c r="AQ93" i="3"/>
  <c r="AQ94" i="3"/>
  <c r="AQ95" i="3"/>
  <c r="AQ96" i="3"/>
  <c r="AQ97" i="3"/>
  <c r="AQ98" i="3"/>
  <c r="AQ99" i="3"/>
  <c r="AQ100" i="3"/>
  <c r="AQ101" i="3"/>
  <c r="AQ102" i="3"/>
  <c r="AQ103" i="3"/>
  <c r="AQ104" i="3"/>
  <c r="AQ105" i="3"/>
  <c r="AQ106" i="3"/>
  <c r="AQ107" i="3"/>
  <c r="AQ108" i="3"/>
  <c r="AQ109" i="3"/>
  <c r="AQ110" i="3"/>
  <c r="AQ111" i="3"/>
  <c r="AQ112" i="3"/>
  <c r="AQ113" i="3"/>
  <c r="AQ114" i="3"/>
  <c r="AQ115" i="3"/>
  <c r="AQ116" i="3"/>
  <c r="AQ117" i="3"/>
  <c r="AQ118" i="3"/>
  <c r="AQ119" i="3"/>
  <c r="AQ120" i="3"/>
  <c r="AQ121" i="3"/>
  <c r="AQ122" i="3"/>
  <c r="AQ123" i="3"/>
  <c r="AQ124" i="3"/>
  <c r="AQ125" i="3"/>
  <c r="AQ126" i="3"/>
  <c r="AQ127" i="3"/>
  <c r="AQ128" i="3"/>
  <c r="AQ129" i="3"/>
  <c r="AQ130" i="3"/>
  <c r="AQ131" i="3"/>
  <c r="AQ132" i="3"/>
  <c r="AQ133" i="3"/>
  <c r="AQ134" i="3"/>
  <c r="AQ135" i="3"/>
  <c r="AQ136" i="3"/>
  <c r="AQ137" i="3"/>
  <c r="AQ138" i="3"/>
  <c r="AQ139" i="3"/>
  <c r="AQ140" i="3"/>
  <c r="AP5" i="3"/>
  <c r="AT5" i="3" s="1"/>
  <c r="AP6" i="3"/>
  <c r="AT6" i="3" s="1"/>
  <c r="AP7" i="3"/>
  <c r="AP8" i="3"/>
  <c r="AT8" i="3" s="1"/>
  <c r="AP9" i="3"/>
  <c r="AP10" i="3"/>
  <c r="AP11" i="3"/>
  <c r="AT11" i="3" s="1"/>
  <c r="AP12" i="3"/>
  <c r="AT12" i="3" s="1"/>
  <c r="AP13" i="3"/>
  <c r="AP14" i="3"/>
  <c r="AT14" i="3" s="1"/>
  <c r="AK14" i="3" s="1"/>
  <c r="AP15" i="3"/>
  <c r="AT15" i="3" s="1"/>
  <c r="AK15" i="3" s="1"/>
  <c r="AP16" i="3"/>
  <c r="AT16" i="3" s="1"/>
  <c r="AP17" i="3"/>
  <c r="AT17" i="3" s="1"/>
  <c r="AP18" i="3"/>
  <c r="AT18" i="3" s="1"/>
  <c r="AP19" i="3"/>
  <c r="AT19" i="3" s="1"/>
  <c r="AP20" i="3"/>
  <c r="AT20" i="3" s="1"/>
  <c r="AP21" i="3"/>
  <c r="AP22" i="3"/>
  <c r="AT22" i="3" s="1"/>
  <c r="AP23" i="3"/>
  <c r="AT23" i="3" s="1"/>
  <c r="AP24" i="3"/>
  <c r="AP25" i="3"/>
  <c r="AT25" i="3" s="1"/>
  <c r="AP26" i="3"/>
  <c r="AT26" i="3" s="1"/>
  <c r="AP27" i="3"/>
  <c r="AP28" i="3"/>
  <c r="AT28" i="3" s="1"/>
  <c r="AP29" i="3"/>
  <c r="AP30" i="3"/>
  <c r="AP31" i="3"/>
  <c r="AT31" i="3" s="1"/>
  <c r="AP32" i="3"/>
  <c r="AT32" i="3" s="1"/>
  <c r="AP33" i="3"/>
  <c r="AP34" i="3"/>
  <c r="AT34" i="3" s="1"/>
  <c r="AP35" i="3"/>
  <c r="AT35" i="3" s="1"/>
  <c r="AP36" i="3"/>
  <c r="AT36" i="3" s="1"/>
  <c r="AP37" i="3"/>
  <c r="AT37" i="3" s="1"/>
  <c r="AP38" i="3"/>
  <c r="AT38" i="3" s="1"/>
  <c r="AP39" i="3"/>
  <c r="AT39" i="3" s="1"/>
  <c r="AP40" i="3"/>
  <c r="AT40" i="3" s="1"/>
  <c r="AP41" i="3"/>
  <c r="AP42" i="3"/>
  <c r="AT42" i="3" s="1"/>
  <c r="AP43" i="3"/>
  <c r="AT43" i="3" s="1"/>
  <c r="AP44" i="3"/>
  <c r="AT44" i="3" s="1"/>
  <c r="AP45" i="3"/>
  <c r="AT45" i="3" s="1"/>
  <c r="AP46" i="3"/>
  <c r="AT46" i="3" s="1"/>
  <c r="AP47" i="3"/>
  <c r="AP48" i="3"/>
  <c r="AT48" i="3" s="1"/>
  <c r="AP49" i="3"/>
  <c r="AP50" i="3"/>
  <c r="AP51" i="3"/>
  <c r="AT51" i="3" s="1"/>
  <c r="AP52" i="3"/>
  <c r="AT52" i="3" s="1"/>
  <c r="AP53" i="3"/>
  <c r="AP54" i="3"/>
  <c r="AT54" i="3" s="1"/>
  <c r="AP55" i="3"/>
  <c r="AT55" i="3" s="1"/>
  <c r="AP56" i="3"/>
  <c r="AT56" i="3" s="1"/>
  <c r="AP57" i="3"/>
  <c r="AT57" i="3" s="1"/>
  <c r="AP58" i="3"/>
  <c r="AT58" i="3" s="1"/>
  <c r="AP59" i="3"/>
  <c r="AT59" i="3" s="1"/>
  <c r="AP60" i="3"/>
  <c r="AT60" i="3" s="1"/>
  <c r="AP61" i="3"/>
  <c r="AP62" i="3"/>
  <c r="AT62" i="3" s="1"/>
  <c r="AP63" i="3"/>
  <c r="AT63" i="3" s="1"/>
  <c r="AP64" i="3"/>
  <c r="AT64" i="3" s="1"/>
  <c r="AP65" i="3"/>
  <c r="AT65" i="3" s="1"/>
  <c r="AP66" i="3"/>
  <c r="AT66" i="3" s="1"/>
  <c r="AP67" i="3"/>
  <c r="AP68" i="3"/>
  <c r="AT68" i="3" s="1"/>
  <c r="AP69" i="3"/>
  <c r="AP70" i="3"/>
  <c r="AP71" i="3"/>
  <c r="AT71" i="3" s="1"/>
  <c r="AP72" i="3"/>
  <c r="AT72" i="3" s="1"/>
  <c r="AP73" i="3"/>
  <c r="AP74" i="3"/>
  <c r="AT74" i="3" s="1"/>
  <c r="AP75" i="3"/>
  <c r="AT75" i="3" s="1"/>
  <c r="AP76" i="3"/>
  <c r="AT76" i="3" s="1"/>
  <c r="AP77" i="3"/>
  <c r="AT77" i="3" s="1"/>
  <c r="AP78" i="3"/>
  <c r="AT78" i="3" s="1"/>
  <c r="AP79" i="3"/>
  <c r="AT79" i="3" s="1"/>
  <c r="AP80" i="3"/>
  <c r="AT80" i="3" s="1"/>
  <c r="AP81" i="3"/>
  <c r="AP82" i="3"/>
  <c r="AT82" i="3" s="1"/>
  <c r="AP83" i="3"/>
  <c r="AT83" i="3" s="1"/>
  <c r="AP84" i="3"/>
  <c r="AT84" i="3" s="1"/>
  <c r="AP85" i="3"/>
  <c r="AT85" i="3" s="1"/>
  <c r="AP86" i="3"/>
  <c r="AT86" i="3" s="1"/>
  <c r="AP87" i="3"/>
  <c r="AP88" i="3"/>
  <c r="AT88" i="3" s="1"/>
  <c r="AP89" i="3"/>
  <c r="AP90" i="3"/>
  <c r="AP91" i="3"/>
  <c r="AT91" i="3" s="1"/>
  <c r="AP92" i="3"/>
  <c r="AT92" i="3" s="1"/>
  <c r="AP93" i="3"/>
  <c r="AP94" i="3"/>
  <c r="AT94" i="3" s="1"/>
  <c r="AP95" i="3"/>
  <c r="AT95" i="3" s="1"/>
  <c r="AP96" i="3"/>
  <c r="AT96" i="3" s="1"/>
  <c r="AP97" i="3"/>
  <c r="AT97" i="3" s="1"/>
  <c r="AP98" i="3"/>
  <c r="AT98" i="3" s="1"/>
  <c r="AP99" i="3"/>
  <c r="AT99" i="3" s="1"/>
  <c r="AP100" i="3"/>
  <c r="AT100" i="3" s="1"/>
  <c r="AP101" i="3"/>
  <c r="AP102" i="3"/>
  <c r="AT102" i="3" s="1"/>
  <c r="AP103" i="3"/>
  <c r="AT103" i="3" s="1"/>
  <c r="AP104" i="3"/>
  <c r="AT104" i="3" s="1"/>
  <c r="AP105" i="3"/>
  <c r="AT105" i="3" s="1"/>
  <c r="AP106" i="3"/>
  <c r="AT106" i="3" s="1"/>
  <c r="AP107" i="3"/>
  <c r="AP108" i="3"/>
  <c r="AT108" i="3" s="1"/>
  <c r="AP109" i="3"/>
  <c r="AP110" i="3"/>
  <c r="AT110" i="3" s="1"/>
  <c r="AP111" i="3"/>
  <c r="AT111" i="3" s="1"/>
  <c r="AP112" i="3"/>
  <c r="AT112" i="3" s="1"/>
  <c r="AP113" i="3"/>
  <c r="AP114" i="3"/>
  <c r="AT114" i="3" s="1"/>
  <c r="AP115" i="3"/>
  <c r="AT115" i="3" s="1"/>
  <c r="AP116" i="3"/>
  <c r="AT116" i="3" s="1"/>
  <c r="AP117" i="3"/>
  <c r="AT117" i="3" s="1"/>
  <c r="AP118" i="3"/>
  <c r="AT118" i="3" s="1"/>
  <c r="AP119" i="3"/>
  <c r="AT119" i="3" s="1"/>
  <c r="AP120" i="3"/>
  <c r="AT120" i="3" s="1"/>
  <c r="AP121" i="3"/>
  <c r="AP122" i="3"/>
  <c r="AT122" i="3" s="1"/>
  <c r="AP123" i="3"/>
  <c r="AT123" i="3" s="1"/>
  <c r="AP124" i="3"/>
  <c r="AT124" i="3" s="1"/>
  <c r="AP125" i="3"/>
  <c r="AT125" i="3" s="1"/>
  <c r="AP126" i="3"/>
  <c r="AT126" i="3" s="1"/>
  <c r="AP127" i="3"/>
  <c r="AP128" i="3"/>
  <c r="AT128" i="3" s="1"/>
  <c r="AP129" i="3"/>
  <c r="AP130" i="3"/>
  <c r="AT130" i="3" s="1"/>
  <c r="AP131" i="3"/>
  <c r="AT131" i="3" s="1"/>
  <c r="AP132" i="3"/>
  <c r="AT132" i="3" s="1"/>
  <c r="AP133" i="3"/>
  <c r="AP134" i="3"/>
  <c r="AT134" i="3" s="1"/>
  <c r="AP135" i="3"/>
  <c r="AT135" i="3" s="1"/>
  <c r="AP136" i="3"/>
  <c r="AT136" i="3" s="1"/>
  <c r="AK136" i="3" s="1"/>
  <c r="AP137" i="3"/>
  <c r="AT137" i="3" s="1"/>
  <c r="AK137" i="3" s="1"/>
  <c r="AP138" i="3"/>
  <c r="AT138" i="3" s="1"/>
  <c r="AP139" i="3"/>
  <c r="AT139" i="3" s="1"/>
  <c r="AP140" i="3"/>
  <c r="AN5" i="3"/>
  <c r="AO5" i="3" s="1"/>
  <c r="AN6" i="3"/>
  <c r="AO6" i="3" s="1"/>
  <c r="AN7" i="3"/>
  <c r="AO7" i="3" s="1"/>
  <c r="AN8" i="3"/>
  <c r="AO8" i="3" s="1"/>
  <c r="AN9" i="3"/>
  <c r="AO9" i="3" s="1"/>
  <c r="AN10" i="3"/>
  <c r="AO10" i="3" s="1"/>
  <c r="AN11" i="3"/>
  <c r="AO11" i="3" s="1"/>
  <c r="AN12" i="3"/>
  <c r="AO12" i="3" s="1"/>
  <c r="AN13" i="3"/>
  <c r="AO13" i="3" s="1"/>
  <c r="AN14" i="3"/>
  <c r="AO14" i="3" s="1"/>
  <c r="AN15" i="3"/>
  <c r="AO15" i="3" s="1"/>
  <c r="AN16" i="3"/>
  <c r="AO16" i="3" s="1"/>
  <c r="AN17" i="3"/>
  <c r="AO17" i="3" s="1"/>
  <c r="AN18" i="3"/>
  <c r="AO18" i="3" s="1"/>
  <c r="AN19" i="3"/>
  <c r="AO19" i="3" s="1"/>
  <c r="AN20" i="3"/>
  <c r="AO20" i="3" s="1"/>
  <c r="AN21" i="3"/>
  <c r="AO21" i="3" s="1"/>
  <c r="AN22" i="3"/>
  <c r="AO22" i="3" s="1"/>
  <c r="AN23" i="3"/>
  <c r="AO23" i="3" s="1"/>
  <c r="AN24" i="3"/>
  <c r="AO24" i="3" s="1"/>
  <c r="AN25" i="3"/>
  <c r="AO25" i="3" s="1"/>
  <c r="AN26" i="3"/>
  <c r="AO26" i="3" s="1"/>
  <c r="AN27" i="3"/>
  <c r="AO27" i="3" s="1"/>
  <c r="AN28" i="3"/>
  <c r="AO28" i="3" s="1"/>
  <c r="AN29" i="3"/>
  <c r="AO29" i="3" s="1"/>
  <c r="AN30" i="3"/>
  <c r="AO30" i="3" s="1"/>
  <c r="AN31" i="3"/>
  <c r="AO31" i="3" s="1"/>
  <c r="AN32" i="3"/>
  <c r="AO32" i="3" s="1"/>
  <c r="AN33" i="3"/>
  <c r="AO33" i="3" s="1"/>
  <c r="AN34" i="3"/>
  <c r="AO34" i="3" s="1"/>
  <c r="AN35" i="3"/>
  <c r="AO35" i="3" s="1"/>
  <c r="AN36" i="3"/>
  <c r="AO36" i="3" s="1"/>
  <c r="AN37" i="3"/>
  <c r="AO37" i="3" s="1"/>
  <c r="AN38" i="3"/>
  <c r="AO38" i="3" s="1"/>
  <c r="AN39" i="3"/>
  <c r="AO39" i="3" s="1"/>
  <c r="AN40" i="3"/>
  <c r="AO40" i="3" s="1"/>
  <c r="AN41" i="3"/>
  <c r="AO41" i="3" s="1"/>
  <c r="AN42" i="3"/>
  <c r="AO42" i="3" s="1"/>
  <c r="AN43" i="3"/>
  <c r="AO43" i="3" s="1"/>
  <c r="AN44" i="3"/>
  <c r="AO44" i="3" s="1"/>
  <c r="AN45" i="3"/>
  <c r="AO45" i="3" s="1"/>
  <c r="AN46" i="3"/>
  <c r="AO46" i="3" s="1"/>
  <c r="AN47" i="3"/>
  <c r="AO47" i="3" s="1"/>
  <c r="AN48" i="3"/>
  <c r="AO48" i="3" s="1"/>
  <c r="AN49" i="3"/>
  <c r="AO49" i="3" s="1"/>
  <c r="AN50" i="3"/>
  <c r="AO50" i="3" s="1"/>
  <c r="AN51" i="3"/>
  <c r="AO51" i="3" s="1"/>
  <c r="AN52" i="3"/>
  <c r="AO52" i="3" s="1"/>
  <c r="AN53" i="3"/>
  <c r="AO53" i="3" s="1"/>
  <c r="AN54" i="3"/>
  <c r="AO54" i="3" s="1"/>
  <c r="AN55" i="3"/>
  <c r="AO55" i="3" s="1"/>
  <c r="AN56" i="3"/>
  <c r="AO56" i="3" s="1"/>
  <c r="AN57" i="3"/>
  <c r="AO57" i="3" s="1"/>
  <c r="AN58" i="3"/>
  <c r="AO58" i="3" s="1"/>
  <c r="AN59" i="3"/>
  <c r="AO59" i="3" s="1"/>
  <c r="AN60" i="3"/>
  <c r="AO60" i="3" s="1"/>
  <c r="AN61" i="3"/>
  <c r="AO61" i="3" s="1"/>
  <c r="AN62" i="3"/>
  <c r="AO62" i="3" s="1"/>
  <c r="AN63" i="3"/>
  <c r="AO63" i="3" s="1"/>
  <c r="AN64" i="3"/>
  <c r="AO64" i="3" s="1"/>
  <c r="AN65" i="3"/>
  <c r="AO65" i="3" s="1"/>
  <c r="AN66" i="3"/>
  <c r="AO66" i="3" s="1"/>
  <c r="AN67" i="3"/>
  <c r="AO67" i="3" s="1"/>
  <c r="AN68" i="3"/>
  <c r="AO68" i="3" s="1"/>
  <c r="AN69" i="3"/>
  <c r="AO69" i="3" s="1"/>
  <c r="AN70" i="3"/>
  <c r="AO70" i="3" s="1"/>
  <c r="AN71" i="3"/>
  <c r="AO71" i="3" s="1"/>
  <c r="AN72" i="3"/>
  <c r="AO72" i="3" s="1"/>
  <c r="AN73" i="3"/>
  <c r="AO73" i="3" s="1"/>
  <c r="AN74" i="3"/>
  <c r="AO74" i="3" s="1"/>
  <c r="AN75" i="3"/>
  <c r="AO75" i="3" s="1"/>
  <c r="AN76" i="3"/>
  <c r="AO76" i="3" s="1"/>
  <c r="AN77" i="3"/>
  <c r="AO77" i="3" s="1"/>
  <c r="AN78" i="3"/>
  <c r="AO78" i="3" s="1"/>
  <c r="AN79" i="3"/>
  <c r="AO79" i="3" s="1"/>
  <c r="AN80" i="3"/>
  <c r="AO80" i="3" s="1"/>
  <c r="AN81" i="3"/>
  <c r="AO81" i="3" s="1"/>
  <c r="AN82" i="3"/>
  <c r="AO82" i="3" s="1"/>
  <c r="AN83" i="3"/>
  <c r="AO83" i="3" s="1"/>
  <c r="AN84" i="3"/>
  <c r="AO84" i="3" s="1"/>
  <c r="AN85" i="3"/>
  <c r="AO85" i="3" s="1"/>
  <c r="AN86" i="3"/>
  <c r="AO86" i="3" s="1"/>
  <c r="AN87" i="3"/>
  <c r="AO87" i="3" s="1"/>
  <c r="AN88" i="3"/>
  <c r="AO88" i="3" s="1"/>
  <c r="AN89" i="3"/>
  <c r="AO89" i="3" s="1"/>
  <c r="AN90" i="3"/>
  <c r="AO90" i="3" s="1"/>
  <c r="AN91" i="3"/>
  <c r="AO91" i="3" s="1"/>
  <c r="AN92" i="3"/>
  <c r="AO92" i="3" s="1"/>
  <c r="AN93" i="3"/>
  <c r="AO93" i="3" s="1"/>
  <c r="AN94" i="3"/>
  <c r="AO94" i="3" s="1"/>
  <c r="AN95" i="3"/>
  <c r="AO95" i="3" s="1"/>
  <c r="AN96" i="3"/>
  <c r="AO96" i="3" s="1"/>
  <c r="AN97" i="3"/>
  <c r="AO97" i="3" s="1"/>
  <c r="AN98" i="3"/>
  <c r="AO98" i="3" s="1"/>
  <c r="AN99" i="3"/>
  <c r="AO99" i="3" s="1"/>
  <c r="AN100" i="3"/>
  <c r="AO100" i="3" s="1"/>
  <c r="AN101" i="3"/>
  <c r="AO101" i="3" s="1"/>
  <c r="AN102" i="3"/>
  <c r="AO102" i="3" s="1"/>
  <c r="AN103" i="3"/>
  <c r="AO103" i="3" s="1"/>
  <c r="AN104" i="3"/>
  <c r="AO104" i="3" s="1"/>
  <c r="AN105" i="3"/>
  <c r="AO105" i="3" s="1"/>
  <c r="AN106" i="3"/>
  <c r="AO106" i="3" s="1"/>
  <c r="AN107" i="3"/>
  <c r="AO107" i="3" s="1"/>
  <c r="AN108" i="3"/>
  <c r="AO108" i="3" s="1"/>
  <c r="AN109" i="3"/>
  <c r="AO109" i="3" s="1"/>
  <c r="AN110" i="3"/>
  <c r="AO110" i="3" s="1"/>
  <c r="AN111" i="3"/>
  <c r="AO111" i="3" s="1"/>
  <c r="AN112" i="3"/>
  <c r="AO112" i="3" s="1"/>
  <c r="AN113" i="3"/>
  <c r="AO113" i="3" s="1"/>
  <c r="AN114" i="3"/>
  <c r="AO114" i="3" s="1"/>
  <c r="AN115" i="3"/>
  <c r="AO115" i="3" s="1"/>
  <c r="AN116" i="3"/>
  <c r="AO116" i="3" s="1"/>
  <c r="AN117" i="3"/>
  <c r="AO117" i="3" s="1"/>
  <c r="AN118" i="3"/>
  <c r="AO118" i="3" s="1"/>
  <c r="AN119" i="3"/>
  <c r="AO119" i="3" s="1"/>
  <c r="AN120" i="3"/>
  <c r="AO120" i="3" s="1"/>
  <c r="AN121" i="3"/>
  <c r="AO121" i="3" s="1"/>
  <c r="AN122" i="3"/>
  <c r="AO122" i="3" s="1"/>
  <c r="AN123" i="3"/>
  <c r="AO123" i="3" s="1"/>
  <c r="AN124" i="3"/>
  <c r="AO124" i="3" s="1"/>
  <c r="AN125" i="3"/>
  <c r="AO125" i="3" s="1"/>
  <c r="AN126" i="3"/>
  <c r="AO126" i="3" s="1"/>
  <c r="AN127" i="3"/>
  <c r="AO127" i="3" s="1"/>
  <c r="AN128" i="3"/>
  <c r="AO128" i="3" s="1"/>
  <c r="AN129" i="3"/>
  <c r="AO129" i="3" s="1"/>
  <c r="AN130" i="3"/>
  <c r="AO130" i="3" s="1"/>
  <c r="AN131" i="3"/>
  <c r="AO131" i="3" s="1"/>
  <c r="AN132" i="3"/>
  <c r="AO132" i="3" s="1"/>
  <c r="AN133" i="3"/>
  <c r="AO133" i="3" s="1"/>
  <c r="AN134" i="3"/>
  <c r="AO134" i="3" s="1"/>
  <c r="AN135" i="3"/>
  <c r="AO135" i="3" s="1"/>
  <c r="AN136" i="3"/>
  <c r="AO136" i="3" s="1"/>
  <c r="AN137" i="3"/>
  <c r="AO137" i="3" s="1"/>
  <c r="AN138" i="3"/>
  <c r="AO138" i="3" s="1"/>
  <c r="AN139" i="3"/>
  <c r="AO139" i="3" s="1"/>
  <c r="AN140" i="3"/>
  <c r="AO140" i="3" s="1"/>
  <c r="AL5" i="3"/>
  <c r="AM5" i="3" s="1"/>
  <c r="AR5" i="3" s="1"/>
  <c r="AU5" i="3" s="1"/>
  <c r="AL6" i="3"/>
  <c r="AM6" i="3" s="1"/>
  <c r="AL7" i="3"/>
  <c r="AM7" i="3" s="1"/>
  <c r="AR7" i="3" s="1"/>
  <c r="AL8" i="3"/>
  <c r="AM8" i="3" s="1"/>
  <c r="AR8" i="3" s="1"/>
  <c r="AU8" i="3" s="1"/>
  <c r="AL9" i="3"/>
  <c r="AM9" i="3" s="1"/>
  <c r="AL10" i="3"/>
  <c r="AM10" i="3" s="1"/>
  <c r="AR10" i="3" s="1"/>
  <c r="AL11" i="3"/>
  <c r="AM11" i="3" s="1"/>
  <c r="AR11" i="3" s="1"/>
  <c r="AL12" i="3"/>
  <c r="AM12" i="3" s="1"/>
  <c r="AR12" i="3" s="1"/>
  <c r="AU12" i="3" s="1"/>
  <c r="AL13" i="3"/>
  <c r="AM13" i="3" s="1"/>
  <c r="AR13" i="3" s="1"/>
  <c r="AL14" i="3"/>
  <c r="AM14" i="3" s="1"/>
  <c r="AR14" i="3" s="1"/>
  <c r="AU14" i="3" s="1"/>
  <c r="AL15" i="3"/>
  <c r="AM15" i="3" s="1"/>
  <c r="AL16" i="3"/>
  <c r="AM16" i="3" s="1"/>
  <c r="AR16" i="3" s="1"/>
  <c r="AU16" i="3" s="1"/>
  <c r="AL17" i="3"/>
  <c r="AM17" i="3" s="1"/>
  <c r="AL18" i="3"/>
  <c r="AM18" i="3" s="1"/>
  <c r="AR18" i="3" s="1"/>
  <c r="AU18" i="3" s="1"/>
  <c r="AL19" i="3"/>
  <c r="AM19" i="3" s="1"/>
  <c r="AR19" i="3" s="1"/>
  <c r="AU19" i="3" s="1"/>
  <c r="AL20" i="3"/>
  <c r="AM20" i="3" s="1"/>
  <c r="AR20" i="3" s="1"/>
  <c r="AU20" i="3" s="1"/>
  <c r="AL21" i="3"/>
  <c r="AM21" i="3" s="1"/>
  <c r="AL22" i="3"/>
  <c r="AM22" i="3" s="1"/>
  <c r="AR22" i="3" s="1"/>
  <c r="AU22" i="3" s="1"/>
  <c r="AL23" i="3"/>
  <c r="AM23" i="3" s="1"/>
  <c r="AR23" i="3" s="1"/>
  <c r="AU23" i="3" s="1"/>
  <c r="AL24" i="3"/>
  <c r="AM24" i="3" s="1"/>
  <c r="AR24" i="3" s="1"/>
  <c r="AL25" i="3"/>
  <c r="AM25" i="3" s="1"/>
  <c r="AR25" i="3" s="1"/>
  <c r="AU25" i="3" s="1"/>
  <c r="AL26" i="3"/>
  <c r="AM26" i="3" s="1"/>
  <c r="AL27" i="3"/>
  <c r="AM27" i="3" s="1"/>
  <c r="AR27" i="3" s="1"/>
  <c r="AL28" i="3"/>
  <c r="AM28" i="3" s="1"/>
  <c r="AR28" i="3" s="1"/>
  <c r="AU28" i="3" s="1"/>
  <c r="AL29" i="3"/>
  <c r="AM29" i="3" s="1"/>
  <c r="AL30" i="3"/>
  <c r="AM30" i="3" s="1"/>
  <c r="AR30" i="3" s="1"/>
  <c r="AL31" i="3"/>
  <c r="AM31" i="3" s="1"/>
  <c r="AR31" i="3" s="1"/>
  <c r="AL32" i="3"/>
  <c r="AM32" i="3" s="1"/>
  <c r="AR32" i="3" s="1"/>
  <c r="AU32" i="3" s="1"/>
  <c r="AL33" i="3"/>
  <c r="AM33" i="3" s="1"/>
  <c r="AR33" i="3" s="1"/>
  <c r="AL34" i="3"/>
  <c r="AM34" i="3" s="1"/>
  <c r="AR34" i="3" s="1"/>
  <c r="AU34" i="3" s="1"/>
  <c r="AL35" i="3"/>
  <c r="AM35" i="3" s="1"/>
  <c r="AL36" i="3"/>
  <c r="AM36" i="3" s="1"/>
  <c r="AR36" i="3" s="1"/>
  <c r="AU36" i="3" s="1"/>
  <c r="AL37" i="3"/>
  <c r="AM37" i="3" s="1"/>
  <c r="AL38" i="3"/>
  <c r="AM38" i="3" s="1"/>
  <c r="AR38" i="3" s="1"/>
  <c r="AU38" i="3" s="1"/>
  <c r="AL39" i="3"/>
  <c r="AM39" i="3" s="1"/>
  <c r="AR39" i="3" s="1"/>
  <c r="AU39" i="3" s="1"/>
  <c r="AL40" i="3"/>
  <c r="AM40" i="3" s="1"/>
  <c r="AR40" i="3" s="1"/>
  <c r="AU40" i="3" s="1"/>
  <c r="AL41" i="3"/>
  <c r="AM41" i="3" s="1"/>
  <c r="AL42" i="3"/>
  <c r="AM42" i="3" s="1"/>
  <c r="AR42" i="3" s="1"/>
  <c r="AU42" i="3" s="1"/>
  <c r="AL43" i="3"/>
  <c r="AM43" i="3" s="1"/>
  <c r="AR43" i="3" s="1"/>
  <c r="AU43" i="3" s="1"/>
  <c r="AL44" i="3"/>
  <c r="AM44" i="3" s="1"/>
  <c r="AR44" i="3" s="1"/>
  <c r="AU44" i="3" s="1"/>
  <c r="AL45" i="3"/>
  <c r="AM45" i="3" s="1"/>
  <c r="AR45" i="3" s="1"/>
  <c r="AU45" i="3" s="1"/>
  <c r="AL46" i="3"/>
  <c r="AM46" i="3" s="1"/>
  <c r="AL47" i="3"/>
  <c r="AM47" i="3" s="1"/>
  <c r="AR47" i="3" s="1"/>
  <c r="AL48" i="3"/>
  <c r="AM48" i="3" s="1"/>
  <c r="AR48" i="3" s="1"/>
  <c r="AU48" i="3" s="1"/>
  <c r="AL49" i="3"/>
  <c r="AM49" i="3" s="1"/>
  <c r="AL50" i="3"/>
  <c r="AM50" i="3" s="1"/>
  <c r="AR50" i="3" s="1"/>
  <c r="AL51" i="3"/>
  <c r="AM51" i="3" s="1"/>
  <c r="AR51" i="3" s="1"/>
  <c r="AL52" i="3"/>
  <c r="AM52" i="3" s="1"/>
  <c r="AR52" i="3" s="1"/>
  <c r="AU52" i="3" s="1"/>
  <c r="AL53" i="3"/>
  <c r="AM53" i="3" s="1"/>
  <c r="AR53" i="3" s="1"/>
  <c r="AL54" i="3"/>
  <c r="AM54" i="3" s="1"/>
  <c r="AR54" i="3" s="1"/>
  <c r="AU54" i="3" s="1"/>
  <c r="AL55" i="3"/>
  <c r="AM55" i="3" s="1"/>
  <c r="AL56" i="3"/>
  <c r="AM56" i="3" s="1"/>
  <c r="AR56" i="3" s="1"/>
  <c r="AU56" i="3" s="1"/>
  <c r="AL57" i="3"/>
  <c r="AM57" i="3" s="1"/>
  <c r="AL58" i="3"/>
  <c r="AM58" i="3" s="1"/>
  <c r="AR58" i="3" s="1"/>
  <c r="AU58" i="3" s="1"/>
  <c r="AL59" i="3"/>
  <c r="AM59" i="3" s="1"/>
  <c r="AR59" i="3" s="1"/>
  <c r="AU59" i="3" s="1"/>
  <c r="AL60" i="3"/>
  <c r="AM60" i="3" s="1"/>
  <c r="AR60" i="3" s="1"/>
  <c r="AU60" i="3" s="1"/>
  <c r="AL61" i="3"/>
  <c r="AM61" i="3" s="1"/>
  <c r="AL62" i="3"/>
  <c r="AM62" i="3" s="1"/>
  <c r="AR62" i="3" s="1"/>
  <c r="AU62" i="3" s="1"/>
  <c r="AL63" i="3"/>
  <c r="AM63" i="3" s="1"/>
  <c r="AR63" i="3" s="1"/>
  <c r="AU63" i="3" s="1"/>
  <c r="AL64" i="3"/>
  <c r="AM64" i="3" s="1"/>
  <c r="AR64" i="3" s="1"/>
  <c r="AU64" i="3" s="1"/>
  <c r="AL65" i="3"/>
  <c r="AM65" i="3" s="1"/>
  <c r="AR65" i="3" s="1"/>
  <c r="AU65" i="3" s="1"/>
  <c r="AL66" i="3"/>
  <c r="AM66" i="3" s="1"/>
  <c r="AL67" i="3"/>
  <c r="AM67" i="3" s="1"/>
  <c r="AR67" i="3" s="1"/>
  <c r="AL68" i="3"/>
  <c r="AM68" i="3" s="1"/>
  <c r="AR68" i="3" s="1"/>
  <c r="AU68" i="3" s="1"/>
  <c r="AL69" i="3"/>
  <c r="AM69" i="3" s="1"/>
  <c r="AL70" i="3"/>
  <c r="AM70" i="3" s="1"/>
  <c r="AR70" i="3" s="1"/>
  <c r="AL71" i="3"/>
  <c r="AM71" i="3" s="1"/>
  <c r="AR71" i="3" s="1"/>
  <c r="AL72" i="3"/>
  <c r="AM72" i="3" s="1"/>
  <c r="AR72" i="3" s="1"/>
  <c r="AU72" i="3" s="1"/>
  <c r="AL73" i="3"/>
  <c r="AM73" i="3" s="1"/>
  <c r="AR73" i="3" s="1"/>
  <c r="AL74" i="3"/>
  <c r="AM74" i="3" s="1"/>
  <c r="AR74" i="3" s="1"/>
  <c r="AU74" i="3" s="1"/>
  <c r="AL75" i="3"/>
  <c r="AM75" i="3" s="1"/>
  <c r="AL76" i="3"/>
  <c r="AM76" i="3" s="1"/>
  <c r="AR76" i="3" s="1"/>
  <c r="AU76" i="3" s="1"/>
  <c r="AL77" i="3"/>
  <c r="AM77" i="3" s="1"/>
  <c r="AL78" i="3"/>
  <c r="AM78" i="3" s="1"/>
  <c r="AR78" i="3" s="1"/>
  <c r="AU78" i="3" s="1"/>
  <c r="AL79" i="3"/>
  <c r="AM79" i="3" s="1"/>
  <c r="AR79" i="3" s="1"/>
  <c r="AU79" i="3" s="1"/>
  <c r="AL80" i="3"/>
  <c r="AM80" i="3" s="1"/>
  <c r="AR80" i="3" s="1"/>
  <c r="AU80" i="3" s="1"/>
  <c r="AL81" i="3"/>
  <c r="AM81" i="3" s="1"/>
  <c r="AL82" i="3"/>
  <c r="AM82" i="3" s="1"/>
  <c r="AR82" i="3" s="1"/>
  <c r="AU82" i="3" s="1"/>
  <c r="AL83" i="3"/>
  <c r="AM83" i="3" s="1"/>
  <c r="AR83" i="3" s="1"/>
  <c r="AU83" i="3" s="1"/>
  <c r="AL84" i="3"/>
  <c r="AM84" i="3" s="1"/>
  <c r="AR84" i="3" s="1"/>
  <c r="AU84" i="3" s="1"/>
  <c r="AL85" i="3"/>
  <c r="AM85" i="3" s="1"/>
  <c r="AR85" i="3" s="1"/>
  <c r="AU85" i="3" s="1"/>
  <c r="AL86" i="3"/>
  <c r="AM86" i="3" s="1"/>
  <c r="AL87" i="3"/>
  <c r="AM87" i="3" s="1"/>
  <c r="AR87" i="3" s="1"/>
  <c r="AL88" i="3"/>
  <c r="AM88" i="3" s="1"/>
  <c r="AR88" i="3" s="1"/>
  <c r="AU88" i="3" s="1"/>
  <c r="AL89" i="3"/>
  <c r="AM89" i="3" s="1"/>
  <c r="AL90" i="3"/>
  <c r="AM90" i="3" s="1"/>
  <c r="AR90" i="3" s="1"/>
  <c r="AL91" i="3"/>
  <c r="AM91" i="3" s="1"/>
  <c r="AR91" i="3" s="1"/>
  <c r="AL92" i="3"/>
  <c r="AM92" i="3" s="1"/>
  <c r="AR92" i="3" s="1"/>
  <c r="AU92" i="3" s="1"/>
  <c r="AL93" i="3"/>
  <c r="AM93" i="3" s="1"/>
  <c r="AR93" i="3" s="1"/>
  <c r="AL94" i="3"/>
  <c r="AM94" i="3" s="1"/>
  <c r="AR94" i="3" s="1"/>
  <c r="AU94" i="3" s="1"/>
  <c r="AL95" i="3"/>
  <c r="AM95" i="3" s="1"/>
  <c r="AL96" i="3"/>
  <c r="AM96" i="3" s="1"/>
  <c r="AR96" i="3" s="1"/>
  <c r="AU96" i="3" s="1"/>
  <c r="AL97" i="3"/>
  <c r="AM97" i="3" s="1"/>
  <c r="AL98" i="3"/>
  <c r="AM98" i="3" s="1"/>
  <c r="AR98" i="3" s="1"/>
  <c r="AU98" i="3" s="1"/>
  <c r="AL99" i="3"/>
  <c r="AM99" i="3" s="1"/>
  <c r="AR99" i="3" s="1"/>
  <c r="AU99" i="3" s="1"/>
  <c r="AL100" i="3"/>
  <c r="AM100" i="3" s="1"/>
  <c r="AR100" i="3" s="1"/>
  <c r="AU100" i="3" s="1"/>
  <c r="AL101" i="3"/>
  <c r="AM101" i="3" s="1"/>
  <c r="AL102" i="3"/>
  <c r="AM102" i="3" s="1"/>
  <c r="AR102" i="3" s="1"/>
  <c r="AU102" i="3" s="1"/>
  <c r="AL103" i="3"/>
  <c r="AM103" i="3" s="1"/>
  <c r="AR103" i="3" s="1"/>
  <c r="AU103" i="3" s="1"/>
  <c r="AL104" i="3"/>
  <c r="AM104" i="3" s="1"/>
  <c r="AR104" i="3" s="1"/>
  <c r="AU104" i="3" s="1"/>
  <c r="AL105" i="3"/>
  <c r="AM105" i="3" s="1"/>
  <c r="AR105" i="3" s="1"/>
  <c r="AU105" i="3" s="1"/>
  <c r="AL106" i="3"/>
  <c r="AM106" i="3" s="1"/>
  <c r="AL107" i="3"/>
  <c r="AM107" i="3" s="1"/>
  <c r="AR107" i="3" s="1"/>
  <c r="AL108" i="3"/>
  <c r="AM108" i="3" s="1"/>
  <c r="AR108" i="3" s="1"/>
  <c r="AU108" i="3" s="1"/>
  <c r="AL109" i="3"/>
  <c r="AM109" i="3" s="1"/>
  <c r="AL110" i="3"/>
  <c r="AM110" i="3" s="1"/>
  <c r="AR110" i="3" s="1"/>
  <c r="AU110" i="3" s="1"/>
  <c r="AL111" i="3"/>
  <c r="AM111" i="3" s="1"/>
  <c r="AR111" i="3" s="1"/>
  <c r="AL112" i="3"/>
  <c r="AM112" i="3" s="1"/>
  <c r="AR112" i="3" s="1"/>
  <c r="AU112" i="3" s="1"/>
  <c r="AL113" i="3"/>
  <c r="AM113" i="3" s="1"/>
  <c r="AR113" i="3" s="1"/>
  <c r="AL114" i="3"/>
  <c r="AM114" i="3" s="1"/>
  <c r="AR114" i="3" s="1"/>
  <c r="AU114" i="3" s="1"/>
  <c r="AL115" i="3"/>
  <c r="AM115" i="3" s="1"/>
  <c r="AL116" i="3"/>
  <c r="AM116" i="3" s="1"/>
  <c r="AR116" i="3" s="1"/>
  <c r="AU116" i="3" s="1"/>
  <c r="AL117" i="3"/>
  <c r="AM117" i="3" s="1"/>
  <c r="AL118" i="3"/>
  <c r="AM118" i="3" s="1"/>
  <c r="AR118" i="3" s="1"/>
  <c r="AU118" i="3" s="1"/>
  <c r="AL119" i="3"/>
  <c r="AM119" i="3" s="1"/>
  <c r="AR119" i="3" s="1"/>
  <c r="AU119" i="3" s="1"/>
  <c r="AL120" i="3"/>
  <c r="AM120" i="3" s="1"/>
  <c r="AR120" i="3" s="1"/>
  <c r="AU120" i="3" s="1"/>
  <c r="AL121" i="3"/>
  <c r="AM121" i="3" s="1"/>
  <c r="AL122" i="3"/>
  <c r="AM122" i="3" s="1"/>
  <c r="AR122" i="3" s="1"/>
  <c r="AU122" i="3" s="1"/>
  <c r="AL123" i="3"/>
  <c r="AM123" i="3" s="1"/>
  <c r="AR123" i="3" s="1"/>
  <c r="AU123" i="3" s="1"/>
  <c r="AL124" i="3"/>
  <c r="AM124" i="3" s="1"/>
  <c r="AR124" i="3" s="1"/>
  <c r="AU124" i="3" s="1"/>
  <c r="AL125" i="3"/>
  <c r="AM125" i="3" s="1"/>
  <c r="AR125" i="3" s="1"/>
  <c r="AU125" i="3" s="1"/>
  <c r="AL126" i="3"/>
  <c r="AM126" i="3" s="1"/>
  <c r="AL127" i="3"/>
  <c r="AM127" i="3" s="1"/>
  <c r="AR127" i="3" s="1"/>
  <c r="AL128" i="3"/>
  <c r="AM128" i="3" s="1"/>
  <c r="AR128" i="3" s="1"/>
  <c r="AU128" i="3" s="1"/>
  <c r="AL129" i="3"/>
  <c r="AM129" i="3" s="1"/>
  <c r="AL130" i="3"/>
  <c r="AM130" i="3" s="1"/>
  <c r="AR130" i="3" s="1"/>
  <c r="AU130" i="3" s="1"/>
  <c r="AL131" i="3"/>
  <c r="AM131" i="3" s="1"/>
  <c r="AR131" i="3" s="1"/>
  <c r="AL132" i="3"/>
  <c r="AM132" i="3" s="1"/>
  <c r="AR132" i="3" s="1"/>
  <c r="AU132" i="3" s="1"/>
  <c r="AL133" i="3"/>
  <c r="AM133" i="3" s="1"/>
  <c r="AR133" i="3" s="1"/>
  <c r="AL134" i="3"/>
  <c r="AM134" i="3" s="1"/>
  <c r="AR134" i="3" s="1"/>
  <c r="AU134" i="3" s="1"/>
  <c r="AL135" i="3"/>
  <c r="AM135" i="3" s="1"/>
  <c r="AL136" i="3"/>
  <c r="AM136" i="3" s="1"/>
  <c r="AR136" i="3" s="1"/>
  <c r="AU136" i="3" s="1"/>
  <c r="AL137" i="3"/>
  <c r="AM137" i="3" s="1"/>
  <c r="AL138" i="3"/>
  <c r="AM138" i="3" s="1"/>
  <c r="AR138" i="3" s="1"/>
  <c r="AU138" i="3" s="1"/>
  <c r="AL139" i="3"/>
  <c r="AM139" i="3" s="1"/>
  <c r="AR139" i="3" s="1"/>
  <c r="AU139" i="3" s="1"/>
  <c r="AL140" i="3"/>
  <c r="AM140" i="3" s="1"/>
  <c r="AR140" i="3" s="1"/>
  <c r="AK134" i="3"/>
  <c r="AH140" i="3"/>
  <c r="AK139" i="3"/>
  <c r="AH137" i="3"/>
  <c r="AK135" i="3"/>
  <c r="AH134" i="3"/>
  <c r="AH136" i="3"/>
  <c r="AH135" i="3"/>
  <c r="AH133" i="3"/>
  <c r="AR61" i="3" l="1"/>
  <c r="AT113" i="3"/>
  <c r="AR101" i="3"/>
  <c r="AT33" i="3"/>
  <c r="AR135" i="3"/>
  <c r="AU135" i="3" s="1"/>
  <c r="AR115" i="3"/>
  <c r="AU115" i="3" s="1"/>
  <c r="AR95" i="3"/>
  <c r="AU95" i="3" s="1"/>
  <c r="AR75" i="3"/>
  <c r="AU75" i="3" s="1"/>
  <c r="AR55" i="3"/>
  <c r="AU55" i="3" s="1"/>
  <c r="AR35" i="3"/>
  <c r="AU35" i="3" s="1"/>
  <c r="AR15" i="3"/>
  <c r="AU15" i="3" s="1"/>
  <c r="AT127" i="3"/>
  <c r="AT107" i="3"/>
  <c r="AT87" i="3"/>
  <c r="AT67" i="3"/>
  <c r="AT47" i="3"/>
  <c r="AT27" i="3"/>
  <c r="AT7" i="3"/>
  <c r="AR121" i="3"/>
  <c r="AT53" i="3"/>
  <c r="AT93" i="3"/>
  <c r="AU113" i="3"/>
  <c r="AT24" i="3"/>
  <c r="AU24" i="3" s="1"/>
  <c r="AT13" i="3"/>
  <c r="AU53" i="3"/>
  <c r="AU131" i="3"/>
  <c r="AU111" i="3"/>
  <c r="AU91" i="3"/>
  <c r="AU71" i="3"/>
  <c r="AU51" i="3"/>
  <c r="AU31" i="3"/>
  <c r="AU11" i="3"/>
  <c r="AU33" i="3"/>
  <c r="AR129" i="3"/>
  <c r="AR109" i="3"/>
  <c r="AR89" i="3"/>
  <c r="AR69" i="3"/>
  <c r="AR49" i="3"/>
  <c r="AU49" i="3" s="1"/>
  <c r="AR29" i="3"/>
  <c r="AU29" i="3" s="1"/>
  <c r="AR9" i="3"/>
  <c r="AU9" i="3" s="1"/>
  <c r="AT121" i="3"/>
  <c r="AT101" i="3"/>
  <c r="AT81" i="3"/>
  <c r="AT61" i="3"/>
  <c r="AT41" i="3"/>
  <c r="AT21" i="3"/>
  <c r="AR81" i="3"/>
  <c r="AU107" i="3"/>
  <c r="AU7" i="3"/>
  <c r="AR41" i="3"/>
  <c r="AT73" i="3"/>
  <c r="AU73" i="3" s="1"/>
  <c r="AU93" i="3"/>
  <c r="AU13" i="3"/>
  <c r="AU70" i="3"/>
  <c r="AU127" i="3"/>
  <c r="AU87" i="3"/>
  <c r="AU67" i="3"/>
  <c r="AU47" i="3"/>
  <c r="AU27" i="3"/>
  <c r="AR126" i="3"/>
  <c r="AU126" i="3" s="1"/>
  <c r="AR106" i="3"/>
  <c r="AU106" i="3" s="1"/>
  <c r="AR86" i="3"/>
  <c r="AU86" i="3" s="1"/>
  <c r="AR66" i="3"/>
  <c r="AU66" i="3" s="1"/>
  <c r="AR46" i="3"/>
  <c r="AU46" i="3" s="1"/>
  <c r="AR26" i="3"/>
  <c r="AU26" i="3" s="1"/>
  <c r="AR6" i="3"/>
  <c r="AU6" i="3" s="1"/>
  <c r="AR21" i="3"/>
  <c r="AT90" i="3"/>
  <c r="AU90" i="3" s="1"/>
  <c r="AT70" i="3"/>
  <c r="AT50" i="3"/>
  <c r="AU50" i="3" s="1"/>
  <c r="AT30" i="3"/>
  <c r="AU30" i="3" s="1"/>
  <c r="AT10" i="3"/>
  <c r="AU10" i="3" s="1"/>
  <c r="AT133" i="3"/>
  <c r="AU133" i="3" s="1"/>
  <c r="AR137" i="3"/>
  <c r="AU137" i="3" s="1"/>
  <c r="AR117" i="3"/>
  <c r="AU117" i="3" s="1"/>
  <c r="AR97" i="3"/>
  <c r="AU97" i="3" s="1"/>
  <c r="AR77" i="3"/>
  <c r="AU77" i="3" s="1"/>
  <c r="AR57" i="3"/>
  <c r="AU57" i="3" s="1"/>
  <c r="AR37" i="3"/>
  <c r="AU37" i="3" s="1"/>
  <c r="AR17" i="3"/>
  <c r="AU17" i="3" s="1"/>
  <c r="AT129" i="3"/>
  <c r="AT109" i="3"/>
  <c r="AT89" i="3"/>
  <c r="AT69" i="3"/>
  <c r="AT49" i="3"/>
  <c r="AT29" i="3"/>
  <c r="AT9" i="3"/>
  <c r="AT140" i="3"/>
  <c r="AU140" i="3" s="1"/>
  <c r="AK138" i="3"/>
  <c r="AK132" i="3"/>
  <c r="AF138" i="3"/>
  <c r="AF139" i="3"/>
  <c r="AF140" i="3"/>
  <c r="AF137" i="3"/>
  <c r="AF134" i="3"/>
  <c r="AU129" i="3" l="1"/>
  <c r="AU121" i="3"/>
  <c r="AU109" i="3"/>
  <c r="AK133" i="3"/>
  <c r="AU41" i="3"/>
  <c r="AU21" i="3"/>
  <c r="AU81" i="3"/>
  <c r="AU101" i="3"/>
  <c r="AU69" i="3"/>
  <c r="AU89" i="3"/>
  <c r="AU61" i="3"/>
  <c r="AK140" i="3"/>
  <c r="AF135" i="3"/>
  <c r="AF133" i="3"/>
  <c r="AF132" i="3"/>
  <c r="AF136" i="3"/>
  <c r="A5" i="7" l="1"/>
  <c r="B5" i="7"/>
  <c r="C5" i="7"/>
  <c r="D5" i="7"/>
  <c r="E5" i="7"/>
  <c r="F5" i="7"/>
  <c r="G5" i="7"/>
  <c r="H5" i="7"/>
  <c r="I5" i="7"/>
  <c r="J5" i="7"/>
  <c r="L5" i="7"/>
  <c r="N5" i="7"/>
  <c r="O5" i="7"/>
  <c r="P5" i="7"/>
  <c r="Q5" i="7"/>
  <c r="R5" i="7"/>
  <c r="S5" i="7"/>
  <c r="A6" i="7"/>
  <c r="B6" i="7"/>
  <c r="C6" i="7"/>
  <c r="D6" i="7"/>
  <c r="E6" i="7"/>
  <c r="F6" i="7"/>
  <c r="G6" i="7"/>
  <c r="H6" i="7"/>
  <c r="I6" i="7"/>
  <c r="J6" i="7"/>
  <c r="L6" i="7"/>
  <c r="N6" i="7"/>
  <c r="O6" i="7"/>
  <c r="P6" i="7"/>
  <c r="Q6" i="7"/>
  <c r="R6" i="7"/>
  <c r="S6" i="7"/>
  <c r="A7" i="7"/>
  <c r="B7" i="7"/>
  <c r="C7" i="7"/>
  <c r="D7" i="7"/>
  <c r="E7" i="7"/>
  <c r="F7" i="7"/>
  <c r="G7" i="7"/>
  <c r="H7" i="7"/>
  <c r="I7" i="7"/>
  <c r="J7" i="7"/>
  <c r="L7" i="7"/>
  <c r="N7" i="7"/>
  <c r="O7" i="7"/>
  <c r="P7" i="7"/>
  <c r="Q7" i="7"/>
  <c r="R7" i="7"/>
  <c r="S7" i="7"/>
  <c r="A8" i="7"/>
  <c r="B8" i="7"/>
  <c r="C8" i="7"/>
  <c r="D8" i="7"/>
  <c r="E8" i="7"/>
  <c r="F8" i="7"/>
  <c r="G8" i="7"/>
  <c r="H8" i="7"/>
  <c r="I8" i="7"/>
  <c r="J8" i="7"/>
  <c r="L8" i="7"/>
  <c r="N8" i="7"/>
  <c r="O8" i="7"/>
  <c r="P8" i="7"/>
  <c r="Q8" i="7"/>
  <c r="R8" i="7"/>
  <c r="S8" i="7"/>
  <c r="A9" i="7"/>
  <c r="B9" i="7"/>
  <c r="C9" i="7"/>
  <c r="D9" i="7"/>
  <c r="E9" i="7"/>
  <c r="F9" i="7"/>
  <c r="G9" i="7"/>
  <c r="H9" i="7"/>
  <c r="I9" i="7"/>
  <c r="J9" i="7"/>
  <c r="L9" i="7"/>
  <c r="N9" i="7"/>
  <c r="O9" i="7"/>
  <c r="P9" i="7"/>
  <c r="Q9" i="7"/>
  <c r="R9" i="7"/>
  <c r="S9" i="7"/>
  <c r="A10" i="7"/>
  <c r="B10" i="7"/>
  <c r="C10" i="7"/>
  <c r="D10" i="7"/>
  <c r="E10" i="7"/>
  <c r="F10" i="7"/>
  <c r="G10" i="7"/>
  <c r="H10" i="7"/>
  <c r="I10" i="7"/>
  <c r="J10" i="7"/>
  <c r="L10" i="7"/>
  <c r="N10" i="7"/>
  <c r="O10" i="7"/>
  <c r="P10" i="7"/>
  <c r="Q10" i="7"/>
  <c r="R10" i="7"/>
  <c r="S10" i="7"/>
  <c r="A11" i="7"/>
  <c r="B11" i="7"/>
  <c r="C11" i="7"/>
  <c r="D11" i="7"/>
  <c r="E11" i="7"/>
  <c r="F11" i="7"/>
  <c r="G11" i="7"/>
  <c r="H11" i="7"/>
  <c r="I11" i="7"/>
  <c r="J11" i="7"/>
  <c r="L11" i="7"/>
  <c r="N11" i="7"/>
  <c r="O11" i="7"/>
  <c r="P11" i="7"/>
  <c r="Q11" i="7"/>
  <c r="R11" i="7"/>
  <c r="S11" i="7"/>
  <c r="A12" i="7"/>
  <c r="B12" i="7"/>
  <c r="C12" i="7"/>
  <c r="D12" i="7"/>
  <c r="E12" i="7"/>
  <c r="F12" i="7"/>
  <c r="G12" i="7"/>
  <c r="H12" i="7"/>
  <c r="I12" i="7"/>
  <c r="J12" i="7"/>
  <c r="L12" i="7"/>
  <c r="N12" i="7"/>
  <c r="O12" i="7"/>
  <c r="P12" i="7"/>
  <c r="Q12" i="7"/>
  <c r="R12" i="7"/>
  <c r="S12" i="7"/>
  <c r="A13" i="7"/>
  <c r="B13" i="7"/>
  <c r="C13" i="7"/>
  <c r="D13" i="7"/>
  <c r="E13" i="7"/>
  <c r="F13" i="7"/>
  <c r="G13" i="7"/>
  <c r="H13" i="7"/>
  <c r="I13" i="7"/>
  <c r="J13" i="7"/>
  <c r="L13" i="7"/>
  <c r="N13" i="7"/>
  <c r="O13" i="7"/>
  <c r="P13" i="7"/>
  <c r="Q13" i="7"/>
  <c r="R13" i="7"/>
  <c r="S13" i="7"/>
  <c r="A14" i="7"/>
  <c r="B14" i="7"/>
  <c r="C14" i="7"/>
  <c r="D14" i="7"/>
  <c r="E14" i="7"/>
  <c r="F14" i="7"/>
  <c r="G14" i="7"/>
  <c r="H14" i="7"/>
  <c r="I14" i="7"/>
  <c r="J14" i="7"/>
  <c r="K14" i="7"/>
  <c r="L14" i="7"/>
  <c r="M14" i="7"/>
  <c r="N14" i="7"/>
  <c r="O14" i="7"/>
  <c r="P14" i="7"/>
  <c r="Q14" i="7"/>
  <c r="R14" i="7"/>
  <c r="S14" i="7"/>
  <c r="A15" i="7"/>
  <c r="B15" i="7"/>
  <c r="C15" i="7"/>
  <c r="D15" i="7"/>
  <c r="E15" i="7"/>
  <c r="F15" i="7"/>
  <c r="G15" i="7"/>
  <c r="H15" i="7"/>
  <c r="I15" i="7"/>
  <c r="J15" i="7"/>
  <c r="K15" i="7"/>
  <c r="L15" i="7"/>
  <c r="M15" i="7"/>
  <c r="N15" i="7"/>
  <c r="O15" i="7"/>
  <c r="P15" i="7"/>
  <c r="Q15" i="7"/>
  <c r="R15" i="7"/>
  <c r="S15" i="7"/>
  <c r="A16" i="7"/>
  <c r="B16" i="7"/>
  <c r="C16" i="7"/>
  <c r="D16" i="7"/>
  <c r="E16" i="7"/>
  <c r="F16" i="7"/>
  <c r="G16" i="7"/>
  <c r="H16" i="7"/>
  <c r="I16" i="7"/>
  <c r="J16" i="7"/>
  <c r="L16" i="7"/>
  <c r="N16" i="7"/>
  <c r="O16" i="7"/>
  <c r="P16" i="7"/>
  <c r="Q16" i="7"/>
  <c r="R16" i="7"/>
  <c r="S16" i="7"/>
  <c r="A17" i="7"/>
  <c r="B17" i="7"/>
  <c r="C17" i="7"/>
  <c r="D17" i="7"/>
  <c r="E17" i="7"/>
  <c r="F17" i="7"/>
  <c r="G17" i="7"/>
  <c r="H17" i="7"/>
  <c r="I17" i="7"/>
  <c r="J17" i="7"/>
  <c r="L17" i="7"/>
  <c r="N17" i="7"/>
  <c r="O17" i="7"/>
  <c r="P17" i="7"/>
  <c r="Q17" i="7"/>
  <c r="R17" i="7"/>
  <c r="S17" i="7"/>
  <c r="A18" i="7"/>
  <c r="B18" i="7"/>
  <c r="C18" i="7"/>
  <c r="D18" i="7"/>
  <c r="E18" i="7"/>
  <c r="F18" i="7"/>
  <c r="G18" i="7"/>
  <c r="H18" i="7"/>
  <c r="I18" i="7"/>
  <c r="J18" i="7"/>
  <c r="L18" i="7"/>
  <c r="N18" i="7"/>
  <c r="O18" i="7"/>
  <c r="P18" i="7"/>
  <c r="Q18" i="7"/>
  <c r="R18" i="7"/>
  <c r="S18" i="7"/>
  <c r="A19" i="7"/>
  <c r="B19" i="7"/>
  <c r="C19" i="7"/>
  <c r="D19" i="7"/>
  <c r="E19" i="7"/>
  <c r="F19" i="7"/>
  <c r="G19" i="7"/>
  <c r="H19" i="7"/>
  <c r="I19" i="7"/>
  <c r="J19" i="7"/>
  <c r="L19" i="7"/>
  <c r="N19" i="7"/>
  <c r="O19" i="7"/>
  <c r="P19" i="7"/>
  <c r="Q19" i="7"/>
  <c r="R19" i="7"/>
  <c r="S19" i="7"/>
  <c r="A20" i="7"/>
  <c r="B20" i="7"/>
  <c r="C20" i="7"/>
  <c r="D20" i="7"/>
  <c r="E20" i="7"/>
  <c r="F20" i="7"/>
  <c r="G20" i="7"/>
  <c r="H20" i="7"/>
  <c r="I20" i="7"/>
  <c r="J20" i="7"/>
  <c r="L20" i="7"/>
  <c r="N20" i="7"/>
  <c r="O20" i="7"/>
  <c r="P20" i="7"/>
  <c r="Q20" i="7"/>
  <c r="R20" i="7"/>
  <c r="S20" i="7"/>
  <c r="A21" i="7"/>
  <c r="B21" i="7"/>
  <c r="C21" i="7"/>
  <c r="D21" i="7"/>
  <c r="E21" i="7"/>
  <c r="F21" i="7"/>
  <c r="G21" i="7"/>
  <c r="H21" i="7"/>
  <c r="I21" i="7"/>
  <c r="J21" i="7"/>
  <c r="L21" i="7"/>
  <c r="N21" i="7"/>
  <c r="O21" i="7"/>
  <c r="P21" i="7"/>
  <c r="Q21" i="7"/>
  <c r="R21" i="7"/>
  <c r="S21" i="7"/>
  <c r="A22" i="7"/>
  <c r="B22" i="7"/>
  <c r="C22" i="7"/>
  <c r="D22" i="7"/>
  <c r="E22" i="7"/>
  <c r="F22" i="7"/>
  <c r="G22" i="7"/>
  <c r="H22" i="7"/>
  <c r="I22" i="7"/>
  <c r="J22" i="7"/>
  <c r="L22" i="7"/>
  <c r="N22" i="7"/>
  <c r="O22" i="7"/>
  <c r="P22" i="7"/>
  <c r="Q22" i="7"/>
  <c r="R22" i="7"/>
  <c r="S22" i="7"/>
  <c r="A23" i="7"/>
  <c r="B23" i="7"/>
  <c r="C23" i="7"/>
  <c r="D23" i="7"/>
  <c r="E23" i="7"/>
  <c r="F23" i="7"/>
  <c r="G23" i="7"/>
  <c r="H23" i="7"/>
  <c r="I23" i="7"/>
  <c r="J23" i="7"/>
  <c r="L23" i="7"/>
  <c r="N23" i="7"/>
  <c r="O23" i="7"/>
  <c r="P23" i="7"/>
  <c r="Q23" i="7"/>
  <c r="R23" i="7"/>
  <c r="S23" i="7"/>
  <c r="A24" i="7"/>
  <c r="B24" i="7"/>
  <c r="C24" i="7"/>
  <c r="D24" i="7"/>
  <c r="E24" i="7"/>
  <c r="F24" i="7"/>
  <c r="G24" i="7"/>
  <c r="H24" i="7"/>
  <c r="I24" i="7"/>
  <c r="J24" i="7"/>
  <c r="L24" i="7"/>
  <c r="N24" i="7"/>
  <c r="O24" i="7"/>
  <c r="P24" i="7"/>
  <c r="Q24" i="7"/>
  <c r="R24" i="7"/>
  <c r="S24" i="7"/>
  <c r="A25" i="7"/>
  <c r="B25" i="7"/>
  <c r="C25" i="7"/>
  <c r="D25" i="7"/>
  <c r="E25" i="7"/>
  <c r="F25" i="7"/>
  <c r="G25" i="7"/>
  <c r="H25" i="7"/>
  <c r="I25" i="7"/>
  <c r="J25" i="7"/>
  <c r="L25" i="7"/>
  <c r="N25" i="7"/>
  <c r="O25" i="7"/>
  <c r="P25" i="7"/>
  <c r="Q25" i="7"/>
  <c r="R25" i="7"/>
  <c r="S25" i="7"/>
  <c r="A26" i="7"/>
  <c r="B26" i="7"/>
  <c r="C26" i="7"/>
  <c r="D26" i="7"/>
  <c r="E26" i="7"/>
  <c r="F26" i="7"/>
  <c r="G26" i="7"/>
  <c r="H26" i="7"/>
  <c r="I26" i="7"/>
  <c r="J26" i="7"/>
  <c r="L26" i="7"/>
  <c r="N26" i="7"/>
  <c r="O26" i="7"/>
  <c r="P26" i="7"/>
  <c r="Q26" i="7"/>
  <c r="R26" i="7"/>
  <c r="S26" i="7"/>
  <c r="A27" i="7"/>
  <c r="B27" i="7"/>
  <c r="C27" i="7"/>
  <c r="D27" i="7"/>
  <c r="E27" i="7"/>
  <c r="F27" i="7"/>
  <c r="G27" i="7"/>
  <c r="H27" i="7"/>
  <c r="I27" i="7"/>
  <c r="J27" i="7"/>
  <c r="L27" i="7"/>
  <c r="N27" i="7"/>
  <c r="O27" i="7"/>
  <c r="P27" i="7"/>
  <c r="Q27" i="7"/>
  <c r="R27" i="7"/>
  <c r="S27" i="7"/>
  <c r="A28" i="7"/>
  <c r="B28" i="7"/>
  <c r="C28" i="7"/>
  <c r="D28" i="7"/>
  <c r="E28" i="7"/>
  <c r="F28" i="7"/>
  <c r="G28" i="7"/>
  <c r="H28" i="7"/>
  <c r="I28" i="7"/>
  <c r="J28" i="7"/>
  <c r="L28" i="7"/>
  <c r="N28" i="7"/>
  <c r="O28" i="7"/>
  <c r="P28" i="7"/>
  <c r="Q28" i="7"/>
  <c r="R28" i="7"/>
  <c r="S28" i="7"/>
  <c r="A29" i="7"/>
  <c r="B29" i="7"/>
  <c r="C29" i="7"/>
  <c r="D29" i="7"/>
  <c r="E29" i="7"/>
  <c r="F29" i="7"/>
  <c r="G29" i="7"/>
  <c r="H29" i="7"/>
  <c r="I29" i="7"/>
  <c r="J29" i="7"/>
  <c r="L29" i="7"/>
  <c r="N29" i="7"/>
  <c r="O29" i="7"/>
  <c r="P29" i="7"/>
  <c r="Q29" i="7"/>
  <c r="R29" i="7"/>
  <c r="S29" i="7"/>
  <c r="A30" i="7"/>
  <c r="B30" i="7"/>
  <c r="C30" i="7"/>
  <c r="D30" i="7"/>
  <c r="E30" i="7"/>
  <c r="F30" i="7"/>
  <c r="G30" i="7"/>
  <c r="H30" i="7"/>
  <c r="I30" i="7"/>
  <c r="J30" i="7"/>
  <c r="L30" i="7"/>
  <c r="N30" i="7"/>
  <c r="O30" i="7"/>
  <c r="P30" i="7"/>
  <c r="Q30" i="7"/>
  <c r="R30" i="7"/>
  <c r="S30" i="7"/>
  <c r="A31" i="7"/>
  <c r="B31" i="7"/>
  <c r="C31" i="7"/>
  <c r="D31" i="7"/>
  <c r="E31" i="7"/>
  <c r="F31" i="7"/>
  <c r="G31" i="7"/>
  <c r="H31" i="7"/>
  <c r="I31" i="7"/>
  <c r="J31" i="7"/>
  <c r="L31" i="7"/>
  <c r="N31" i="7"/>
  <c r="O31" i="7"/>
  <c r="P31" i="7"/>
  <c r="Q31" i="7"/>
  <c r="R31" i="7"/>
  <c r="S31" i="7"/>
  <c r="A32" i="7"/>
  <c r="B32" i="7"/>
  <c r="C32" i="7"/>
  <c r="D32" i="7"/>
  <c r="E32" i="7"/>
  <c r="F32" i="7"/>
  <c r="G32" i="7"/>
  <c r="H32" i="7"/>
  <c r="I32" i="7"/>
  <c r="J32" i="7"/>
  <c r="L32" i="7"/>
  <c r="N32" i="7"/>
  <c r="O32" i="7"/>
  <c r="P32" i="7"/>
  <c r="Q32" i="7"/>
  <c r="R32" i="7"/>
  <c r="S32" i="7"/>
  <c r="A33" i="7"/>
  <c r="B33" i="7"/>
  <c r="C33" i="7"/>
  <c r="D33" i="7"/>
  <c r="E33" i="7"/>
  <c r="F33" i="7"/>
  <c r="G33" i="7"/>
  <c r="H33" i="7"/>
  <c r="I33" i="7"/>
  <c r="J33" i="7"/>
  <c r="L33" i="7"/>
  <c r="N33" i="7"/>
  <c r="O33" i="7"/>
  <c r="P33" i="7"/>
  <c r="Q33" i="7"/>
  <c r="R33" i="7"/>
  <c r="S33" i="7"/>
  <c r="A34" i="7"/>
  <c r="B34" i="7"/>
  <c r="C34" i="7"/>
  <c r="D34" i="7"/>
  <c r="E34" i="7"/>
  <c r="F34" i="7"/>
  <c r="G34" i="7"/>
  <c r="H34" i="7"/>
  <c r="I34" i="7"/>
  <c r="J34" i="7"/>
  <c r="L34" i="7"/>
  <c r="N34" i="7"/>
  <c r="O34" i="7"/>
  <c r="P34" i="7"/>
  <c r="Q34" i="7"/>
  <c r="R34" i="7"/>
  <c r="S34" i="7"/>
  <c r="A35" i="7"/>
  <c r="B35" i="7"/>
  <c r="C35" i="7"/>
  <c r="D35" i="7"/>
  <c r="E35" i="7"/>
  <c r="F35" i="7"/>
  <c r="G35" i="7"/>
  <c r="H35" i="7"/>
  <c r="I35" i="7"/>
  <c r="J35" i="7"/>
  <c r="L35" i="7"/>
  <c r="N35" i="7"/>
  <c r="O35" i="7"/>
  <c r="P35" i="7"/>
  <c r="Q35" i="7"/>
  <c r="R35" i="7"/>
  <c r="S35" i="7"/>
  <c r="A36" i="7"/>
  <c r="B36" i="7"/>
  <c r="C36" i="7"/>
  <c r="D36" i="7"/>
  <c r="E36" i="7"/>
  <c r="F36" i="7"/>
  <c r="G36" i="7"/>
  <c r="H36" i="7"/>
  <c r="I36" i="7"/>
  <c r="J36" i="7"/>
  <c r="L36" i="7"/>
  <c r="N36" i="7"/>
  <c r="O36" i="7"/>
  <c r="P36" i="7"/>
  <c r="Q36" i="7"/>
  <c r="R36" i="7"/>
  <c r="S36" i="7"/>
  <c r="A37" i="7"/>
  <c r="B37" i="7"/>
  <c r="C37" i="7"/>
  <c r="D37" i="7"/>
  <c r="E37" i="7"/>
  <c r="F37" i="7"/>
  <c r="G37" i="7"/>
  <c r="H37" i="7"/>
  <c r="I37" i="7"/>
  <c r="J37" i="7"/>
  <c r="L37" i="7"/>
  <c r="N37" i="7"/>
  <c r="O37" i="7"/>
  <c r="P37" i="7"/>
  <c r="Q37" i="7"/>
  <c r="R37" i="7"/>
  <c r="S37" i="7"/>
  <c r="A38" i="7"/>
  <c r="B38" i="7"/>
  <c r="C38" i="7"/>
  <c r="D38" i="7"/>
  <c r="E38" i="7"/>
  <c r="F38" i="7"/>
  <c r="G38" i="7"/>
  <c r="H38" i="7"/>
  <c r="I38" i="7"/>
  <c r="J38" i="7"/>
  <c r="L38" i="7"/>
  <c r="N38" i="7"/>
  <c r="O38" i="7"/>
  <c r="P38" i="7"/>
  <c r="Q38" i="7"/>
  <c r="R38" i="7"/>
  <c r="S38" i="7"/>
  <c r="A39" i="7"/>
  <c r="B39" i="7"/>
  <c r="C39" i="7"/>
  <c r="D39" i="7"/>
  <c r="E39" i="7"/>
  <c r="F39" i="7"/>
  <c r="G39" i="7"/>
  <c r="H39" i="7"/>
  <c r="I39" i="7"/>
  <c r="J39" i="7"/>
  <c r="L39" i="7"/>
  <c r="N39" i="7"/>
  <c r="O39" i="7"/>
  <c r="P39" i="7"/>
  <c r="Q39" i="7"/>
  <c r="R39" i="7"/>
  <c r="S39" i="7"/>
  <c r="A40" i="7"/>
  <c r="B40" i="7"/>
  <c r="C40" i="7"/>
  <c r="D40" i="7"/>
  <c r="E40" i="7"/>
  <c r="F40" i="7"/>
  <c r="G40" i="7"/>
  <c r="H40" i="7"/>
  <c r="I40" i="7"/>
  <c r="J40" i="7"/>
  <c r="L40" i="7"/>
  <c r="N40" i="7"/>
  <c r="O40" i="7"/>
  <c r="P40" i="7"/>
  <c r="Q40" i="7"/>
  <c r="R40" i="7"/>
  <c r="S40" i="7"/>
  <c r="A41" i="7"/>
  <c r="B41" i="7"/>
  <c r="C41" i="7"/>
  <c r="D41" i="7"/>
  <c r="E41" i="7"/>
  <c r="F41" i="7"/>
  <c r="G41" i="7"/>
  <c r="H41" i="7"/>
  <c r="I41" i="7"/>
  <c r="J41" i="7"/>
  <c r="L41" i="7"/>
  <c r="N41" i="7"/>
  <c r="O41" i="7"/>
  <c r="P41" i="7"/>
  <c r="Q41" i="7"/>
  <c r="R41" i="7"/>
  <c r="S41" i="7"/>
  <c r="A42" i="7"/>
  <c r="B42" i="7"/>
  <c r="C42" i="7"/>
  <c r="D42" i="7"/>
  <c r="E42" i="7"/>
  <c r="F42" i="7"/>
  <c r="G42" i="7"/>
  <c r="H42" i="7"/>
  <c r="I42" i="7"/>
  <c r="J42" i="7"/>
  <c r="L42" i="7"/>
  <c r="N42" i="7"/>
  <c r="O42" i="7"/>
  <c r="P42" i="7"/>
  <c r="Q42" i="7"/>
  <c r="R42" i="7"/>
  <c r="S42" i="7"/>
  <c r="A43" i="7"/>
  <c r="B43" i="7"/>
  <c r="C43" i="7"/>
  <c r="D43" i="7"/>
  <c r="E43" i="7"/>
  <c r="F43" i="7"/>
  <c r="G43" i="7"/>
  <c r="H43" i="7"/>
  <c r="I43" i="7"/>
  <c r="J43" i="7"/>
  <c r="L43" i="7"/>
  <c r="N43" i="7"/>
  <c r="O43" i="7"/>
  <c r="P43" i="7"/>
  <c r="Q43" i="7"/>
  <c r="R43" i="7"/>
  <c r="S43" i="7"/>
  <c r="A44" i="7"/>
  <c r="B44" i="7"/>
  <c r="C44" i="7"/>
  <c r="D44" i="7"/>
  <c r="E44" i="7"/>
  <c r="F44" i="7"/>
  <c r="G44" i="7"/>
  <c r="H44" i="7"/>
  <c r="I44" i="7"/>
  <c r="J44" i="7"/>
  <c r="L44" i="7"/>
  <c r="N44" i="7"/>
  <c r="O44" i="7"/>
  <c r="P44" i="7"/>
  <c r="Q44" i="7"/>
  <c r="R44" i="7"/>
  <c r="S44" i="7"/>
  <c r="A45" i="7"/>
  <c r="B45" i="7"/>
  <c r="C45" i="7"/>
  <c r="D45" i="7"/>
  <c r="E45" i="7"/>
  <c r="F45" i="7"/>
  <c r="G45" i="7"/>
  <c r="H45" i="7"/>
  <c r="I45" i="7"/>
  <c r="J45" i="7"/>
  <c r="L45" i="7"/>
  <c r="N45" i="7"/>
  <c r="O45" i="7"/>
  <c r="P45" i="7"/>
  <c r="Q45" i="7"/>
  <c r="R45" i="7"/>
  <c r="S45" i="7"/>
  <c r="A46" i="7"/>
  <c r="B46" i="7"/>
  <c r="C46" i="7"/>
  <c r="D46" i="7"/>
  <c r="E46" i="7"/>
  <c r="F46" i="7"/>
  <c r="G46" i="7"/>
  <c r="H46" i="7"/>
  <c r="I46" i="7"/>
  <c r="J46" i="7"/>
  <c r="L46" i="7"/>
  <c r="N46" i="7"/>
  <c r="O46" i="7"/>
  <c r="P46" i="7"/>
  <c r="Q46" i="7"/>
  <c r="R46" i="7"/>
  <c r="S46" i="7"/>
  <c r="A47" i="7"/>
  <c r="B47" i="7"/>
  <c r="C47" i="7"/>
  <c r="D47" i="7"/>
  <c r="E47" i="7"/>
  <c r="F47" i="7"/>
  <c r="G47" i="7"/>
  <c r="H47" i="7"/>
  <c r="I47" i="7"/>
  <c r="J47" i="7"/>
  <c r="L47" i="7"/>
  <c r="N47" i="7"/>
  <c r="O47" i="7"/>
  <c r="P47" i="7"/>
  <c r="Q47" i="7"/>
  <c r="R47" i="7"/>
  <c r="S47" i="7"/>
  <c r="A48" i="7"/>
  <c r="B48" i="7"/>
  <c r="C48" i="7"/>
  <c r="D48" i="7"/>
  <c r="E48" i="7"/>
  <c r="F48" i="7"/>
  <c r="G48" i="7"/>
  <c r="H48" i="7"/>
  <c r="I48" i="7"/>
  <c r="J48" i="7"/>
  <c r="L48" i="7"/>
  <c r="N48" i="7"/>
  <c r="O48" i="7"/>
  <c r="P48" i="7"/>
  <c r="Q48" i="7"/>
  <c r="R48" i="7"/>
  <c r="S48" i="7"/>
  <c r="A49" i="7"/>
  <c r="B49" i="7"/>
  <c r="C49" i="7"/>
  <c r="D49" i="7"/>
  <c r="E49" i="7"/>
  <c r="F49" i="7"/>
  <c r="G49" i="7"/>
  <c r="H49" i="7"/>
  <c r="I49" i="7"/>
  <c r="J49" i="7"/>
  <c r="L49" i="7"/>
  <c r="N49" i="7"/>
  <c r="O49" i="7"/>
  <c r="P49" i="7"/>
  <c r="Q49" i="7"/>
  <c r="R49" i="7"/>
  <c r="S49" i="7"/>
  <c r="A50" i="7"/>
  <c r="B50" i="7"/>
  <c r="C50" i="7"/>
  <c r="D50" i="7"/>
  <c r="E50" i="7"/>
  <c r="F50" i="7"/>
  <c r="G50" i="7"/>
  <c r="H50" i="7"/>
  <c r="I50" i="7"/>
  <c r="J50" i="7"/>
  <c r="L50" i="7"/>
  <c r="N50" i="7"/>
  <c r="O50" i="7"/>
  <c r="P50" i="7"/>
  <c r="Q50" i="7"/>
  <c r="R50" i="7"/>
  <c r="S50" i="7"/>
  <c r="A51" i="7"/>
  <c r="B51" i="7"/>
  <c r="C51" i="7"/>
  <c r="D51" i="7"/>
  <c r="E51" i="7"/>
  <c r="F51" i="7"/>
  <c r="G51" i="7"/>
  <c r="H51" i="7"/>
  <c r="I51" i="7"/>
  <c r="J51" i="7"/>
  <c r="L51" i="7"/>
  <c r="N51" i="7"/>
  <c r="O51" i="7"/>
  <c r="P51" i="7"/>
  <c r="Q51" i="7"/>
  <c r="R51" i="7"/>
  <c r="S51" i="7"/>
  <c r="A52" i="7"/>
  <c r="B52" i="7"/>
  <c r="C52" i="7"/>
  <c r="D52" i="7"/>
  <c r="E52" i="7"/>
  <c r="F52" i="7"/>
  <c r="G52" i="7"/>
  <c r="H52" i="7"/>
  <c r="I52" i="7"/>
  <c r="J52" i="7"/>
  <c r="L52" i="7"/>
  <c r="N52" i="7"/>
  <c r="O52" i="7"/>
  <c r="P52" i="7"/>
  <c r="Q52" i="7"/>
  <c r="R52" i="7"/>
  <c r="S52" i="7"/>
  <c r="A53" i="7"/>
  <c r="B53" i="7"/>
  <c r="C53" i="7"/>
  <c r="D53" i="7"/>
  <c r="E53" i="7"/>
  <c r="F53" i="7"/>
  <c r="G53" i="7"/>
  <c r="H53" i="7"/>
  <c r="I53" i="7"/>
  <c r="J53" i="7"/>
  <c r="L53" i="7"/>
  <c r="N53" i="7"/>
  <c r="O53" i="7"/>
  <c r="P53" i="7"/>
  <c r="Q53" i="7"/>
  <c r="R53" i="7"/>
  <c r="S53" i="7"/>
  <c r="A54" i="7"/>
  <c r="B54" i="7"/>
  <c r="C54" i="7"/>
  <c r="D54" i="7"/>
  <c r="E54" i="7"/>
  <c r="F54" i="7"/>
  <c r="G54" i="7"/>
  <c r="H54" i="7"/>
  <c r="I54" i="7"/>
  <c r="J54" i="7"/>
  <c r="L54" i="7"/>
  <c r="N54" i="7"/>
  <c r="O54" i="7"/>
  <c r="P54" i="7"/>
  <c r="Q54" i="7"/>
  <c r="R54" i="7"/>
  <c r="S54" i="7"/>
  <c r="A55" i="7"/>
  <c r="B55" i="7"/>
  <c r="C55" i="7"/>
  <c r="D55" i="7"/>
  <c r="E55" i="7"/>
  <c r="F55" i="7"/>
  <c r="G55" i="7"/>
  <c r="H55" i="7"/>
  <c r="I55" i="7"/>
  <c r="J55" i="7"/>
  <c r="L55" i="7"/>
  <c r="N55" i="7"/>
  <c r="O55" i="7"/>
  <c r="P55" i="7"/>
  <c r="Q55" i="7"/>
  <c r="R55" i="7"/>
  <c r="S55" i="7"/>
  <c r="A56" i="7"/>
  <c r="B56" i="7"/>
  <c r="C56" i="7"/>
  <c r="D56" i="7"/>
  <c r="E56" i="7"/>
  <c r="F56" i="7"/>
  <c r="G56" i="7"/>
  <c r="H56" i="7"/>
  <c r="I56" i="7"/>
  <c r="J56" i="7"/>
  <c r="L56" i="7"/>
  <c r="N56" i="7"/>
  <c r="O56" i="7"/>
  <c r="P56" i="7"/>
  <c r="Q56" i="7"/>
  <c r="R56" i="7"/>
  <c r="S56" i="7"/>
  <c r="A57" i="7"/>
  <c r="B57" i="7"/>
  <c r="C57" i="7"/>
  <c r="D57" i="7"/>
  <c r="E57" i="7"/>
  <c r="F57" i="7"/>
  <c r="G57" i="7"/>
  <c r="H57" i="7"/>
  <c r="I57" i="7"/>
  <c r="J57" i="7"/>
  <c r="L57" i="7"/>
  <c r="N57" i="7"/>
  <c r="O57" i="7"/>
  <c r="P57" i="7"/>
  <c r="Q57" i="7"/>
  <c r="R57" i="7"/>
  <c r="S57" i="7"/>
  <c r="A58" i="7"/>
  <c r="B58" i="7"/>
  <c r="C58" i="7"/>
  <c r="D58" i="7"/>
  <c r="E58" i="7"/>
  <c r="F58" i="7"/>
  <c r="G58" i="7"/>
  <c r="H58" i="7"/>
  <c r="I58" i="7"/>
  <c r="J58" i="7"/>
  <c r="L58" i="7"/>
  <c r="N58" i="7"/>
  <c r="O58" i="7"/>
  <c r="P58" i="7"/>
  <c r="Q58" i="7"/>
  <c r="R58" i="7"/>
  <c r="S58" i="7"/>
  <c r="A59" i="7"/>
  <c r="B59" i="7"/>
  <c r="C59" i="7"/>
  <c r="D59" i="7"/>
  <c r="E59" i="7"/>
  <c r="F59" i="7"/>
  <c r="G59" i="7"/>
  <c r="H59" i="7"/>
  <c r="I59" i="7"/>
  <c r="J59" i="7"/>
  <c r="L59" i="7"/>
  <c r="N59" i="7"/>
  <c r="O59" i="7"/>
  <c r="P59" i="7"/>
  <c r="Q59" i="7"/>
  <c r="R59" i="7"/>
  <c r="S59" i="7"/>
  <c r="A60" i="7"/>
  <c r="B60" i="7"/>
  <c r="C60" i="7"/>
  <c r="D60" i="7"/>
  <c r="E60" i="7"/>
  <c r="F60" i="7"/>
  <c r="G60" i="7"/>
  <c r="H60" i="7"/>
  <c r="I60" i="7"/>
  <c r="J60" i="7"/>
  <c r="L60" i="7"/>
  <c r="N60" i="7"/>
  <c r="O60" i="7"/>
  <c r="P60" i="7"/>
  <c r="Q60" i="7"/>
  <c r="R60" i="7"/>
  <c r="S60" i="7"/>
  <c r="A61" i="7"/>
  <c r="B61" i="7"/>
  <c r="C61" i="7"/>
  <c r="D61" i="7"/>
  <c r="E61" i="7"/>
  <c r="F61" i="7"/>
  <c r="G61" i="7"/>
  <c r="H61" i="7"/>
  <c r="I61" i="7"/>
  <c r="J61" i="7"/>
  <c r="L61" i="7"/>
  <c r="N61" i="7"/>
  <c r="O61" i="7"/>
  <c r="P61" i="7"/>
  <c r="Q61" i="7"/>
  <c r="R61" i="7"/>
  <c r="S61" i="7"/>
  <c r="A62" i="7"/>
  <c r="B62" i="7"/>
  <c r="C62" i="7"/>
  <c r="D62" i="7"/>
  <c r="E62" i="7"/>
  <c r="F62" i="7"/>
  <c r="G62" i="7"/>
  <c r="H62" i="7"/>
  <c r="I62" i="7"/>
  <c r="J62" i="7"/>
  <c r="L62" i="7"/>
  <c r="N62" i="7"/>
  <c r="O62" i="7"/>
  <c r="P62" i="7"/>
  <c r="Q62" i="7"/>
  <c r="R62" i="7"/>
  <c r="S62" i="7"/>
  <c r="A63" i="7"/>
  <c r="B63" i="7"/>
  <c r="C63" i="7"/>
  <c r="D63" i="7"/>
  <c r="E63" i="7"/>
  <c r="F63" i="7"/>
  <c r="G63" i="7"/>
  <c r="H63" i="7"/>
  <c r="I63" i="7"/>
  <c r="J63" i="7"/>
  <c r="L63" i="7"/>
  <c r="N63" i="7"/>
  <c r="O63" i="7"/>
  <c r="P63" i="7"/>
  <c r="Q63" i="7"/>
  <c r="R63" i="7"/>
  <c r="S63" i="7"/>
  <c r="A64" i="7"/>
  <c r="B64" i="7"/>
  <c r="C64" i="7"/>
  <c r="D64" i="7"/>
  <c r="E64" i="7"/>
  <c r="F64" i="7"/>
  <c r="G64" i="7"/>
  <c r="H64" i="7"/>
  <c r="I64" i="7"/>
  <c r="J64" i="7"/>
  <c r="L64" i="7"/>
  <c r="N64" i="7"/>
  <c r="O64" i="7"/>
  <c r="P64" i="7"/>
  <c r="Q64" i="7"/>
  <c r="R64" i="7"/>
  <c r="S64" i="7"/>
  <c r="A65" i="7"/>
  <c r="B65" i="7"/>
  <c r="C65" i="7"/>
  <c r="D65" i="7"/>
  <c r="E65" i="7"/>
  <c r="F65" i="7"/>
  <c r="G65" i="7"/>
  <c r="H65" i="7"/>
  <c r="I65" i="7"/>
  <c r="J65" i="7"/>
  <c r="L65" i="7"/>
  <c r="N65" i="7"/>
  <c r="O65" i="7"/>
  <c r="P65" i="7"/>
  <c r="Q65" i="7"/>
  <c r="R65" i="7"/>
  <c r="S65" i="7"/>
  <c r="A66" i="7"/>
  <c r="B66" i="7"/>
  <c r="C66" i="7"/>
  <c r="D66" i="7"/>
  <c r="E66" i="7"/>
  <c r="F66" i="7"/>
  <c r="G66" i="7"/>
  <c r="H66" i="7"/>
  <c r="I66" i="7"/>
  <c r="J66" i="7"/>
  <c r="L66" i="7"/>
  <c r="N66" i="7"/>
  <c r="O66" i="7"/>
  <c r="P66" i="7"/>
  <c r="Q66" i="7"/>
  <c r="R66" i="7"/>
  <c r="S66" i="7"/>
  <c r="A67" i="7"/>
  <c r="B67" i="7"/>
  <c r="C67" i="7"/>
  <c r="D67" i="7"/>
  <c r="E67" i="7"/>
  <c r="F67" i="7"/>
  <c r="G67" i="7"/>
  <c r="H67" i="7"/>
  <c r="I67" i="7"/>
  <c r="J67" i="7"/>
  <c r="L67" i="7"/>
  <c r="N67" i="7"/>
  <c r="O67" i="7"/>
  <c r="P67" i="7"/>
  <c r="Q67" i="7"/>
  <c r="R67" i="7"/>
  <c r="S67" i="7"/>
  <c r="A68" i="7"/>
  <c r="B68" i="7"/>
  <c r="C68" i="7"/>
  <c r="D68" i="7"/>
  <c r="E68" i="7"/>
  <c r="F68" i="7"/>
  <c r="G68" i="7"/>
  <c r="H68" i="7"/>
  <c r="I68" i="7"/>
  <c r="J68" i="7"/>
  <c r="L68" i="7"/>
  <c r="N68" i="7"/>
  <c r="O68" i="7"/>
  <c r="P68" i="7"/>
  <c r="Q68" i="7"/>
  <c r="R68" i="7"/>
  <c r="S68" i="7"/>
  <c r="A69" i="7"/>
  <c r="B69" i="7"/>
  <c r="C69" i="7"/>
  <c r="D69" i="7"/>
  <c r="E69" i="7"/>
  <c r="F69" i="7"/>
  <c r="G69" i="7"/>
  <c r="H69" i="7"/>
  <c r="I69" i="7"/>
  <c r="J69" i="7"/>
  <c r="L69" i="7"/>
  <c r="N69" i="7"/>
  <c r="O69" i="7"/>
  <c r="P69" i="7"/>
  <c r="Q69" i="7"/>
  <c r="R69" i="7"/>
  <c r="S69" i="7"/>
  <c r="A70" i="7"/>
  <c r="B70" i="7"/>
  <c r="C70" i="7"/>
  <c r="D70" i="7"/>
  <c r="E70" i="7"/>
  <c r="F70" i="7"/>
  <c r="G70" i="7"/>
  <c r="H70" i="7"/>
  <c r="I70" i="7"/>
  <c r="J70" i="7"/>
  <c r="L70" i="7"/>
  <c r="N70" i="7"/>
  <c r="O70" i="7"/>
  <c r="P70" i="7"/>
  <c r="Q70" i="7"/>
  <c r="R70" i="7"/>
  <c r="S70" i="7"/>
  <c r="A71" i="7"/>
  <c r="B71" i="7"/>
  <c r="C71" i="7"/>
  <c r="D71" i="7"/>
  <c r="E71" i="7"/>
  <c r="F71" i="7"/>
  <c r="G71" i="7"/>
  <c r="H71" i="7"/>
  <c r="I71" i="7"/>
  <c r="J71" i="7"/>
  <c r="L71" i="7"/>
  <c r="N71" i="7"/>
  <c r="O71" i="7"/>
  <c r="P71" i="7"/>
  <c r="Q71" i="7"/>
  <c r="R71" i="7"/>
  <c r="S71" i="7"/>
  <c r="A72" i="7"/>
  <c r="B72" i="7"/>
  <c r="C72" i="7"/>
  <c r="D72" i="7"/>
  <c r="E72" i="7"/>
  <c r="F72" i="7"/>
  <c r="G72" i="7"/>
  <c r="H72" i="7"/>
  <c r="I72" i="7"/>
  <c r="J72" i="7"/>
  <c r="L72" i="7"/>
  <c r="N72" i="7"/>
  <c r="O72" i="7"/>
  <c r="P72" i="7"/>
  <c r="Q72" i="7"/>
  <c r="R72" i="7"/>
  <c r="S72" i="7"/>
  <c r="A73" i="7"/>
  <c r="B73" i="7"/>
  <c r="C73" i="7"/>
  <c r="D73" i="7"/>
  <c r="E73" i="7"/>
  <c r="F73" i="7"/>
  <c r="G73" i="7"/>
  <c r="H73" i="7"/>
  <c r="I73" i="7"/>
  <c r="J73" i="7"/>
  <c r="L73" i="7"/>
  <c r="N73" i="7"/>
  <c r="O73" i="7"/>
  <c r="P73" i="7"/>
  <c r="Q73" i="7"/>
  <c r="R73" i="7"/>
  <c r="S73" i="7"/>
  <c r="A74" i="7"/>
  <c r="B74" i="7"/>
  <c r="C74" i="7"/>
  <c r="D74" i="7"/>
  <c r="E74" i="7"/>
  <c r="F74" i="7"/>
  <c r="G74" i="7"/>
  <c r="H74" i="7"/>
  <c r="I74" i="7"/>
  <c r="J74" i="7"/>
  <c r="L74" i="7"/>
  <c r="N74" i="7"/>
  <c r="O74" i="7"/>
  <c r="P74" i="7"/>
  <c r="Q74" i="7"/>
  <c r="R74" i="7"/>
  <c r="S74" i="7"/>
  <c r="A75" i="7"/>
  <c r="B75" i="7"/>
  <c r="C75" i="7"/>
  <c r="D75" i="7"/>
  <c r="E75" i="7"/>
  <c r="F75" i="7"/>
  <c r="G75" i="7"/>
  <c r="H75" i="7"/>
  <c r="I75" i="7"/>
  <c r="J75" i="7"/>
  <c r="L75" i="7"/>
  <c r="N75" i="7"/>
  <c r="O75" i="7"/>
  <c r="P75" i="7"/>
  <c r="Q75" i="7"/>
  <c r="R75" i="7"/>
  <c r="S75" i="7"/>
  <c r="A76" i="7"/>
  <c r="B76" i="7"/>
  <c r="C76" i="7"/>
  <c r="D76" i="7"/>
  <c r="E76" i="7"/>
  <c r="F76" i="7"/>
  <c r="G76" i="7"/>
  <c r="H76" i="7"/>
  <c r="I76" i="7"/>
  <c r="J76" i="7"/>
  <c r="L76" i="7"/>
  <c r="N76" i="7"/>
  <c r="O76" i="7"/>
  <c r="P76" i="7"/>
  <c r="Q76" i="7"/>
  <c r="R76" i="7"/>
  <c r="S76" i="7"/>
  <c r="A77" i="7"/>
  <c r="B77" i="7"/>
  <c r="C77" i="7"/>
  <c r="D77" i="7"/>
  <c r="E77" i="7"/>
  <c r="F77" i="7"/>
  <c r="G77" i="7"/>
  <c r="H77" i="7"/>
  <c r="I77" i="7"/>
  <c r="J77" i="7"/>
  <c r="L77" i="7"/>
  <c r="N77" i="7"/>
  <c r="O77" i="7"/>
  <c r="P77" i="7"/>
  <c r="Q77" i="7"/>
  <c r="R77" i="7"/>
  <c r="S77" i="7"/>
  <c r="A78" i="7"/>
  <c r="B78" i="7"/>
  <c r="C78" i="7"/>
  <c r="D78" i="7"/>
  <c r="E78" i="7"/>
  <c r="F78" i="7"/>
  <c r="G78" i="7"/>
  <c r="H78" i="7"/>
  <c r="I78" i="7"/>
  <c r="J78" i="7"/>
  <c r="L78" i="7"/>
  <c r="N78" i="7"/>
  <c r="O78" i="7"/>
  <c r="P78" i="7"/>
  <c r="Q78" i="7"/>
  <c r="R78" i="7"/>
  <c r="S78" i="7"/>
  <c r="A79" i="7"/>
  <c r="B79" i="7"/>
  <c r="C79" i="7"/>
  <c r="D79" i="7"/>
  <c r="E79" i="7"/>
  <c r="F79" i="7"/>
  <c r="G79" i="7"/>
  <c r="H79" i="7"/>
  <c r="I79" i="7"/>
  <c r="J79" i="7"/>
  <c r="L79" i="7"/>
  <c r="N79" i="7"/>
  <c r="O79" i="7"/>
  <c r="P79" i="7"/>
  <c r="Q79" i="7"/>
  <c r="R79" i="7"/>
  <c r="S79" i="7"/>
  <c r="A80" i="7"/>
  <c r="B80" i="7"/>
  <c r="C80" i="7"/>
  <c r="D80" i="7"/>
  <c r="E80" i="7"/>
  <c r="F80" i="7"/>
  <c r="G80" i="7"/>
  <c r="H80" i="7"/>
  <c r="I80" i="7"/>
  <c r="J80" i="7"/>
  <c r="L80" i="7"/>
  <c r="N80" i="7"/>
  <c r="O80" i="7"/>
  <c r="P80" i="7"/>
  <c r="Q80" i="7"/>
  <c r="R80" i="7"/>
  <c r="S80" i="7"/>
  <c r="A81" i="7"/>
  <c r="B81" i="7"/>
  <c r="C81" i="7"/>
  <c r="D81" i="7"/>
  <c r="E81" i="7"/>
  <c r="F81" i="7"/>
  <c r="G81" i="7"/>
  <c r="H81" i="7"/>
  <c r="I81" i="7"/>
  <c r="J81" i="7"/>
  <c r="L81" i="7"/>
  <c r="N81" i="7"/>
  <c r="O81" i="7"/>
  <c r="P81" i="7"/>
  <c r="Q81" i="7"/>
  <c r="R81" i="7"/>
  <c r="S81" i="7"/>
  <c r="A82" i="7"/>
  <c r="B82" i="7"/>
  <c r="C82" i="7"/>
  <c r="D82" i="7"/>
  <c r="E82" i="7"/>
  <c r="F82" i="7"/>
  <c r="G82" i="7"/>
  <c r="H82" i="7"/>
  <c r="I82" i="7"/>
  <c r="J82" i="7"/>
  <c r="L82" i="7"/>
  <c r="N82" i="7"/>
  <c r="O82" i="7"/>
  <c r="P82" i="7"/>
  <c r="Q82" i="7"/>
  <c r="R82" i="7"/>
  <c r="S82" i="7"/>
  <c r="A83" i="7"/>
  <c r="B83" i="7"/>
  <c r="C83" i="7"/>
  <c r="D83" i="7"/>
  <c r="E83" i="7"/>
  <c r="F83" i="7"/>
  <c r="G83" i="7"/>
  <c r="H83" i="7"/>
  <c r="I83" i="7"/>
  <c r="J83" i="7"/>
  <c r="L83" i="7"/>
  <c r="N83" i="7"/>
  <c r="O83" i="7"/>
  <c r="P83" i="7"/>
  <c r="Q83" i="7"/>
  <c r="R83" i="7"/>
  <c r="S83" i="7"/>
  <c r="A84" i="7"/>
  <c r="B84" i="7"/>
  <c r="C84" i="7"/>
  <c r="D84" i="7"/>
  <c r="E84" i="7"/>
  <c r="F84" i="7"/>
  <c r="G84" i="7"/>
  <c r="H84" i="7"/>
  <c r="I84" i="7"/>
  <c r="J84" i="7"/>
  <c r="L84" i="7"/>
  <c r="N84" i="7"/>
  <c r="O84" i="7"/>
  <c r="P84" i="7"/>
  <c r="Q84" i="7"/>
  <c r="R84" i="7"/>
  <c r="S84" i="7"/>
  <c r="A85" i="7"/>
  <c r="B85" i="7"/>
  <c r="C85" i="7"/>
  <c r="D85" i="7"/>
  <c r="E85" i="7"/>
  <c r="F85" i="7"/>
  <c r="G85" i="7"/>
  <c r="H85" i="7"/>
  <c r="I85" i="7"/>
  <c r="J85" i="7"/>
  <c r="L85" i="7"/>
  <c r="N85" i="7"/>
  <c r="O85" i="7"/>
  <c r="P85" i="7"/>
  <c r="Q85" i="7"/>
  <c r="R85" i="7"/>
  <c r="S85" i="7"/>
  <c r="A86" i="7"/>
  <c r="B86" i="7"/>
  <c r="C86" i="7"/>
  <c r="D86" i="7"/>
  <c r="E86" i="7"/>
  <c r="F86" i="7"/>
  <c r="G86" i="7"/>
  <c r="H86" i="7"/>
  <c r="I86" i="7"/>
  <c r="J86" i="7"/>
  <c r="L86" i="7"/>
  <c r="N86" i="7"/>
  <c r="O86" i="7"/>
  <c r="P86" i="7"/>
  <c r="Q86" i="7"/>
  <c r="R86" i="7"/>
  <c r="S86" i="7"/>
  <c r="A87" i="7"/>
  <c r="B87" i="7"/>
  <c r="C87" i="7"/>
  <c r="D87" i="7"/>
  <c r="E87" i="7"/>
  <c r="F87" i="7"/>
  <c r="G87" i="7"/>
  <c r="H87" i="7"/>
  <c r="I87" i="7"/>
  <c r="J87" i="7"/>
  <c r="L87" i="7"/>
  <c r="N87" i="7"/>
  <c r="O87" i="7"/>
  <c r="P87" i="7"/>
  <c r="Q87" i="7"/>
  <c r="R87" i="7"/>
  <c r="S87" i="7"/>
  <c r="A88" i="7"/>
  <c r="B88" i="7"/>
  <c r="C88" i="7"/>
  <c r="D88" i="7"/>
  <c r="E88" i="7"/>
  <c r="F88" i="7"/>
  <c r="G88" i="7"/>
  <c r="H88" i="7"/>
  <c r="I88" i="7"/>
  <c r="J88" i="7"/>
  <c r="L88" i="7"/>
  <c r="N88" i="7"/>
  <c r="O88" i="7"/>
  <c r="P88" i="7"/>
  <c r="Q88" i="7"/>
  <c r="R88" i="7"/>
  <c r="S88" i="7"/>
  <c r="A89" i="7"/>
  <c r="B89" i="7"/>
  <c r="C89" i="7"/>
  <c r="D89" i="7"/>
  <c r="E89" i="7"/>
  <c r="F89" i="7"/>
  <c r="G89" i="7"/>
  <c r="H89" i="7"/>
  <c r="I89" i="7"/>
  <c r="J89" i="7"/>
  <c r="L89" i="7"/>
  <c r="N89" i="7"/>
  <c r="O89" i="7"/>
  <c r="P89" i="7"/>
  <c r="Q89" i="7"/>
  <c r="R89" i="7"/>
  <c r="S89" i="7"/>
  <c r="A90" i="7"/>
  <c r="B90" i="7"/>
  <c r="C90" i="7"/>
  <c r="D90" i="7"/>
  <c r="E90" i="7"/>
  <c r="F90" i="7"/>
  <c r="G90" i="7"/>
  <c r="H90" i="7"/>
  <c r="I90" i="7"/>
  <c r="J90" i="7"/>
  <c r="L90" i="7"/>
  <c r="N90" i="7"/>
  <c r="O90" i="7"/>
  <c r="P90" i="7"/>
  <c r="Q90" i="7"/>
  <c r="R90" i="7"/>
  <c r="S90" i="7"/>
  <c r="A91" i="7"/>
  <c r="B91" i="7"/>
  <c r="C91" i="7"/>
  <c r="D91" i="7"/>
  <c r="E91" i="7"/>
  <c r="F91" i="7"/>
  <c r="G91" i="7"/>
  <c r="H91" i="7"/>
  <c r="I91" i="7"/>
  <c r="J91" i="7"/>
  <c r="L91" i="7"/>
  <c r="N91" i="7"/>
  <c r="O91" i="7"/>
  <c r="P91" i="7"/>
  <c r="Q91" i="7"/>
  <c r="R91" i="7"/>
  <c r="S91" i="7"/>
  <c r="A92" i="7"/>
  <c r="B92" i="7"/>
  <c r="C92" i="7"/>
  <c r="D92" i="7"/>
  <c r="E92" i="7"/>
  <c r="F92" i="7"/>
  <c r="G92" i="7"/>
  <c r="H92" i="7"/>
  <c r="I92" i="7"/>
  <c r="J92" i="7"/>
  <c r="L92" i="7"/>
  <c r="N92" i="7"/>
  <c r="O92" i="7"/>
  <c r="P92" i="7"/>
  <c r="Q92" i="7"/>
  <c r="R92" i="7"/>
  <c r="S92" i="7"/>
  <c r="A93" i="7"/>
  <c r="B93" i="7"/>
  <c r="C93" i="7"/>
  <c r="D93" i="7"/>
  <c r="E93" i="7"/>
  <c r="F93" i="7"/>
  <c r="G93" i="7"/>
  <c r="H93" i="7"/>
  <c r="I93" i="7"/>
  <c r="J93" i="7"/>
  <c r="L93" i="7"/>
  <c r="N93" i="7"/>
  <c r="O93" i="7"/>
  <c r="P93" i="7"/>
  <c r="Q93" i="7"/>
  <c r="R93" i="7"/>
  <c r="S93" i="7"/>
  <c r="A94" i="7"/>
  <c r="B94" i="7"/>
  <c r="C94" i="7"/>
  <c r="D94" i="7"/>
  <c r="E94" i="7"/>
  <c r="F94" i="7"/>
  <c r="G94" i="7"/>
  <c r="H94" i="7"/>
  <c r="I94" i="7"/>
  <c r="J94" i="7"/>
  <c r="L94" i="7"/>
  <c r="N94" i="7"/>
  <c r="O94" i="7"/>
  <c r="P94" i="7"/>
  <c r="Q94" i="7"/>
  <c r="R94" i="7"/>
  <c r="S94" i="7"/>
  <c r="A95" i="7"/>
  <c r="B95" i="7"/>
  <c r="C95" i="7"/>
  <c r="D95" i="7"/>
  <c r="E95" i="7"/>
  <c r="F95" i="7"/>
  <c r="G95" i="7"/>
  <c r="H95" i="7"/>
  <c r="I95" i="7"/>
  <c r="J95" i="7"/>
  <c r="L95" i="7"/>
  <c r="N95" i="7"/>
  <c r="O95" i="7"/>
  <c r="P95" i="7"/>
  <c r="Q95" i="7"/>
  <c r="R95" i="7"/>
  <c r="S95" i="7"/>
  <c r="A96" i="7"/>
  <c r="B96" i="7"/>
  <c r="C96" i="7"/>
  <c r="D96" i="7"/>
  <c r="E96" i="7"/>
  <c r="F96" i="7"/>
  <c r="G96" i="7"/>
  <c r="H96" i="7"/>
  <c r="I96" i="7"/>
  <c r="J96" i="7"/>
  <c r="L96" i="7"/>
  <c r="N96" i="7"/>
  <c r="O96" i="7"/>
  <c r="P96" i="7"/>
  <c r="Q96" i="7"/>
  <c r="R96" i="7"/>
  <c r="S96" i="7"/>
  <c r="A97" i="7"/>
  <c r="B97" i="7"/>
  <c r="C97" i="7"/>
  <c r="D97" i="7"/>
  <c r="E97" i="7"/>
  <c r="F97" i="7"/>
  <c r="G97" i="7"/>
  <c r="H97" i="7"/>
  <c r="I97" i="7"/>
  <c r="J97" i="7"/>
  <c r="L97" i="7"/>
  <c r="N97" i="7"/>
  <c r="O97" i="7"/>
  <c r="P97" i="7"/>
  <c r="Q97" i="7"/>
  <c r="R97" i="7"/>
  <c r="S97" i="7"/>
  <c r="A98" i="7"/>
  <c r="B98" i="7"/>
  <c r="C98" i="7"/>
  <c r="D98" i="7"/>
  <c r="E98" i="7"/>
  <c r="F98" i="7"/>
  <c r="G98" i="7"/>
  <c r="H98" i="7"/>
  <c r="I98" i="7"/>
  <c r="J98" i="7"/>
  <c r="L98" i="7"/>
  <c r="N98" i="7"/>
  <c r="O98" i="7"/>
  <c r="P98" i="7"/>
  <c r="Q98" i="7"/>
  <c r="R98" i="7"/>
  <c r="S98" i="7"/>
  <c r="A99" i="7"/>
  <c r="B99" i="7"/>
  <c r="C99" i="7"/>
  <c r="D99" i="7"/>
  <c r="E99" i="7"/>
  <c r="F99" i="7"/>
  <c r="G99" i="7"/>
  <c r="H99" i="7"/>
  <c r="I99" i="7"/>
  <c r="J99" i="7"/>
  <c r="L99" i="7"/>
  <c r="N99" i="7"/>
  <c r="O99" i="7"/>
  <c r="P99" i="7"/>
  <c r="Q99" i="7"/>
  <c r="R99" i="7"/>
  <c r="S99" i="7"/>
  <c r="A100" i="7"/>
  <c r="B100" i="7"/>
  <c r="C100" i="7"/>
  <c r="D100" i="7"/>
  <c r="E100" i="7"/>
  <c r="F100" i="7"/>
  <c r="G100" i="7"/>
  <c r="H100" i="7"/>
  <c r="I100" i="7"/>
  <c r="J100" i="7"/>
  <c r="L100" i="7"/>
  <c r="N100" i="7"/>
  <c r="O100" i="7"/>
  <c r="P100" i="7"/>
  <c r="Q100" i="7"/>
  <c r="R100" i="7"/>
  <c r="S100" i="7"/>
  <c r="A101" i="7"/>
  <c r="B101" i="7"/>
  <c r="C101" i="7"/>
  <c r="D101" i="7"/>
  <c r="E101" i="7"/>
  <c r="F101" i="7"/>
  <c r="G101" i="7"/>
  <c r="H101" i="7"/>
  <c r="I101" i="7"/>
  <c r="J101" i="7"/>
  <c r="L101" i="7"/>
  <c r="N101" i="7"/>
  <c r="O101" i="7"/>
  <c r="P101" i="7"/>
  <c r="Q101" i="7"/>
  <c r="R101" i="7"/>
  <c r="S101" i="7"/>
  <c r="A102" i="7"/>
  <c r="B102" i="7"/>
  <c r="C102" i="7"/>
  <c r="D102" i="7"/>
  <c r="E102" i="7"/>
  <c r="F102" i="7"/>
  <c r="G102" i="7"/>
  <c r="H102" i="7"/>
  <c r="I102" i="7"/>
  <c r="J102" i="7"/>
  <c r="L102" i="7"/>
  <c r="N102" i="7"/>
  <c r="O102" i="7"/>
  <c r="P102" i="7"/>
  <c r="Q102" i="7"/>
  <c r="R102" i="7"/>
  <c r="S102" i="7"/>
  <c r="A103" i="7"/>
  <c r="B103" i="7"/>
  <c r="C103" i="7"/>
  <c r="D103" i="7"/>
  <c r="E103" i="7"/>
  <c r="F103" i="7"/>
  <c r="G103" i="7"/>
  <c r="H103" i="7"/>
  <c r="I103" i="7"/>
  <c r="J103" i="7"/>
  <c r="L103" i="7"/>
  <c r="N103" i="7"/>
  <c r="O103" i="7"/>
  <c r="P103" i="7"/>
  <c r="Q103" i="7"/>
  <c r="R103" i="7"/>
  <c r="S103" i="7"/>
  <c r="A104" i="7"/>
  <c r="B104" i="7"/>
  <c r="C104" i="7"/>
  <c r="D104" i="7"/>
  <c r="E104" i="7"/>
  <c r="F104" i="7"/>
  <c r="G104" i="7"/>
  <c r="H104" i="7"/>
  <c r="I104" i="7"/>
  <c r="J104" i="7"/>
  <c r="L104" i="7"/>
  <c r="N104" i="7"/>
  <c r="O104" i="7"/>
  <c r="P104" i="7"/>
  <c r="Q104" i="7"/>
  <c r="R104" i="7"/>
  <c r="S104" i="7"/>
  <c r="A105" i="7"/>
  <c r="B105" i="7"/>
  <c r="C105" i="7"/>
  <c r="D105" i="7"/>
  <c r="E105" i="7"/>
  <c r="F105" i="7"/>
  <c r="G105" i="7"/>
  <c r="H105" i="7"/>
  <c r="I105" i="7"/>
  <c r="J105" i="7"/>
  <c r="L105" i="7"/>
  <c r="N105" i="7"/>
  <c r="O105" i="7"/>
  <c r="P105" i="7"/>
  <c r="Q105" i="7"/>
  <c r="R105" i="7"/>
  <c r="S105" i="7"/>
  <c r="A106" i="7"/>
  <c r="B106" i="7"/>
  <c r="C106" i="7"/>
  <c r="D106" i="7"/>
  <c r="E106" i="7"/>
  <c r="F106" i="7"/>
  <c r="G106" i="7"/>
  <c r="H106" i="7"/>
  <c r="I106" i="7"/>
  <c r="J106" i="7"/>
  <c r="L106" i="7"/>
  <c r="M106" i="7"/>
  <c r="N106" i="7"/>
  <c r="O106" i="7"/>
  <c r="P106" i="7"/>
  <c r="Q106" i="7"/>
  <c r="R106" i="7"/>
  <c r="S106" i="7"/>
  <c r="A107" i="7"/>
  <c r="B107" i="7"/>
  <c r="C107" i="7"/>
  <c r="D107" i="7"/>
  <c r="E107" i="7"/>
  <c r="F107" i="7"/>
  <c r="G107" i="7"/>
  <c r="H107" i="7"/>
  <c r="I107" i="7"/>
  <c r="J107" i="7"/>
  <c r="L107" i="7"/>
  <c r="M107" i="7"/>
  <c r="N107" i="7"/>
  <c r="O107" i="7"/>
  <c r="P107" i="7"/>
  <c r="Q107" i="7"/>
  <c r="R107" i="7"/>
  <c r="S107" i="7"/>
  <c r="A108" i="7"/>
  <c r="B108" i="7"/>
  <c r="C108" i="7"/>
  <c r="D108" i="7"/>
  <c r="E108" i="7"/>
  <c r="F108" i="7"/>
  <c r="G108" i="7"/>
  <c r="H108" i="7"/>
  <c r="I108" i="7"/>
  <c r="J108" i="7"/>
  <c r="L108" i="7"/>
  <c r="N108" i="7"/>
  <c r="O108" i="7"/>
  <c r="P108" i="7"/>
  <c r="Q108" i="7"/>
  <c r="R108" i="7"/>
  <c r="S108" i="7"/>
  <c r="A109" i="7"/>
  <c r="B109" i="7"/>
  <c r="C109" i="7"/>
  <c r="D109" i="7"/>
  <c r="E109" i="7"/>
  <c r="F109" i="7"/>
  <c r="G109" i="7"/>
  <c r="H109" i="7"/>
  <c r="I109" i="7"/>
  <c r="J109" i="7"/>
  <c r="L109" i="7"/>
  <c r="M109" i="7"/>
  <c r="N109" i="7"/>
  <c r="O109" i="7"/>
  <c r="P109" i="7"/>
  <c r="Q109" i="7"/>
  <c r="R109" i="7"/>
  <c r="S109" i="7"/>
  <c r="A110" i="7"/>
  <c r="B110" i="7"/>
  <c r="C110" i="7"/>
  <c r="D110" i="7"/>
  <c r="E110" i="7"/>
  <c r="F110" i="7"/>
  <c r="G110" i="7"/>
  <c r="H110" i="7"/>
  <c r="I110" i="7"/>
  <c r="J110" i="7"/>
  <c r="L110" i="7"/>
  <c r="N110" i="7"/>
  <c r="O110" i="7"/>
  <c r="P110" i="7"/>
  <c r="Q110" i="7"/>
  <c r="R110" i="7"/>
  <c r="S110" i="7"/>
  <c r="A111" i="7"/>
  <c r="B111" i="7"/>
  <c r="C111" i="7"/>
  <c r="D111" i="7"/>
  <c r="E111" i="7"/>
  <c r="F111" i="7"/>
  <c r="G111" i="7"/>
  <c r="H111" i="7"/>
  <c r="I111" i="7"/>
  <c r="J111" i="7"/>
  <c r="L111" i="7"/>
  <c r="N111" i="7"/>
  <c r="O111" i="7"/>
  <c r="P111" i="7"/>
  <c r="Q111" i="7"/>
  <c r="R111" i="7"/>
  <c r="S111" i="7"/>
  <c r="A112" i="7"/>
  <c r="B112" i="7"/>
  <c r="C112" i="7"/>
  <c r="D112" i="7"/>
  <c r="E112" i="7"/>
  <c r="F112" i="7"/>
  <c r="G112" i="7"/>
  <c r="H112" i="7"/>
  <c r="I112" i="7"/>
  <c r="J112" i="7"/>
  <c r="L112" i="7"/>
  <c r="N112" i="7"/>
  <c r="O112" i="7"/>
  <c r="P112" i="7"/>
  <c r="Q112" i="7"/>
  <c r="R112" i="7"/>
  <c r="S112" i="7"/>
  <c r="A113" i="7"/>
  <c r="B113" i="7"/>
  <c r="C113" i="7"/>
  <c r="D113" i="7"/>
  <c r="E113" i="7"/>
  <c r="F113" i="7"/>
  <c r="G113" i="7"/>
  <c r="H113" i="7"/>
  <c r="I113" i="7"/>
  <c r="J113" i="7"/>
  <c r="L113" i="7"/>
  <c r="N113" i="7"/>
  <c r="O113" i="7"/>
  <c r="P113" i="7"/>
  <c r="Q113" i="7"/>
  <c r="R113" i="7"/>
  <c r="S113" i="7"/>
  <c r="A114" i="7"/>
  <c r="B114" i="7"/>
  <c r="C114" i="7"/>
  <c r="D114" i="7"/>
  <c r="E114" i="7"/>
  <c r="F114" i="7"/>
  <c r="G114" i="7"/>
  <c r="H114" i="7"/>
  <c r="I114" i="7"/>
  <c r="J114" i="7"/>
  <c r="L114" i="7"/>
  <c r="N114" i="7"/>
  <c r="O114" i="7"/>
  <c r="P114" i="7"/>
  <c r="Q114" i="7"/>
  <c r="R114" i="7"/>
  <c r="S114" i="7"/>
  <c r="A115" i="7"/>
  <c r="B115" i="7"/>
  <c r="C115" i="7"/>
  <c r="D115" i="7"/>
  <c r="E115" i="7"/>
  <c r="F115" i="7"/>
  <c r="G115" i="7"/>
  <c r="H115" i="7"/>
  <c r="I115" i="7"/>
  <c r="J115" i="7"/>
  <c r="L115" i="7"/>
  <c r="N115" i="7"/>
  <c r="O115" i="7"/>
  <c r="P115" i="7"/>
  <c r="Q115" i="7"/>
  <c r="R115" i="7"/>
  <c r="S115" i="7"/>
  <c r="A116" i="7"/>
  <c r="B116" i="7"/>
  <c r="C116" i="7"/>
  <c r="D116" i="7"/>
  <c r="E116" i="7"/>
  <c r="F116" i="7"/>
  <c r="G116" i="7"/>
  <c r="H116" i="7"/>
  <c r="I116" i="7"/>
  <c r="J116" i="7"/>
  <c r="L116" i="7"/>
  <c r="N116" i="7"/>
  <c r="O116" i="7"/>
  <c r="P116" i="7"/>
  <c r="Q116" i="7"/>
  <c r="R116" i="7"/>
  <c r="S116" i="7"/>
  <c r="A117" i="7"/>
  <c r="B117" i="7"/>
  <c r="C117" i="7"/>
  <c r="D117" i="7"/>
  <c r="E117" i="7"/>
  <c r="F117" i="7"/>
  <c r="G117" i="7"/>
  <c r="H117" i="7"/>
  <c r="I117" i="7"/>
  <c r="J117" i="7"/>
  <c r="L117" i="7"/>
  <c r="N117" i="7"/>
  <c r="O117" i="7"/>
  <c r="P117" i="7"/>
  <c r="Q117" i="7"/>
  <c r="R117" i="7"/>
  <c r="S117" i="7"/>
  <c r="A118" i="7"/>
  <c r="B118" i="7"/>
  <c r="C118" i="7"/>
  <c r="D118" i="7"/>
  <c r="E118" i="7"/>
  <c r="F118" i="7"/>
  <c r="G118" i="7"/>
  <c r="H118" i="7"/>
  <c r="I118" i="7"/>
  <c r="J118" i="7"/>
  <c r="L118" i="7"/>
  <c r="N118" i="7"/>
  <c r="O118" i="7"/>
  <c r="P118" i="7"/>
  <c r="Q118" i="7"/>
  <c r="R118" i="7"/>
  <c r="S118" i="7"/>
  <c r="A119" i="7"/>
  <c r="B119" i="7"/>
  <c r="C119" i="7"/>
  <c r="D119" i="7"/>
  <c r="E119" i="7"/>
  <c r="F119" i="7"/>
  <c r="G119" i="7"/>
  <c r="H119" i="7"/>
  <c r="I119" i="7"/>
  <c r="J119" i="7"/>
  <c r="L119" i="7"/>
  <c r="N119" i="7"/>
  <c r="O119" i="7"/>
  <c r="P119" i="7"/>
  <c r="Q119" i="7"/>
  <c r="R119" i="7"/>
  <c r="S119" i="7"/>
  <c r="A120" i="7"/>
  <c r="B120" i="7"/>
  <c r="C120" i="7"/>
  <c r="D120" i="7"/>
  <c r="E120" i="7"/>
  <c r="F120" i="7"/>
  <c r="G120" i="7"/>
  <c r="H120" i="7"/>
  <c r="I120" i="7"/>
  <c r="J120" i="7"/>
  <c r="L120" i="7"/>
  <c r="N120" i="7"/>
  <c r="O120" i="7"/>
  <c r="P120" i="7"/>
  <c r="Q120" i="7"/>
  <c r="R120" i="7"/>
  <c r="S120" i="7"/>
  <c r="A121" i="7"/>
  <c r="B121" i="7"/>
  <c r="C121" i="7"/>
  <c r="D121" i="7"/>
  <c r="E121" i="7"/>
  <c r="F121" i="7"/>
  <c r="G121" i="7"/>
  <c r="H121" i="7"/>
  <c r="I121" i="7"/>
  <c r="J121" i="7"/>
  <c r="L121" i="7"/>
  <c r="N121" i="7"/>
  <c r="O121" i="7"/>
  <c r="P121" i="7"/>
  <c r="Q121" i="7"/>
  <c r="R121" i="7"/>
  <c r="S121" i="7"/>
  <c r="A122" i="7"/>
  <c r="B122" i="7"/>
  <c r="C122" i="7"/>
  <c r="D122" i="7"/>
  <c r="E122" i="7"/>
  <c r="F122" i="7"/>
  <c r="G122" i="7"/>
  <c r="H122" i="7"/>
  <c r="I122" i="7"/>
  <c r="J122" i="7"/>
  <c r="L122" i="7"/>
  <c r="N122" i="7"/>
  <c r="O122" i="7"/>
  <c r="P122" i="7"/>
  <c r="Q122" i="7"/>
  <c r="R122" i="7"/>
  <c r="S122" i="7"/>
  <c r="A123" i="7"/>
  <c r="B123" i="7"/>
  <c r="C123" i="7"/>
  <c r="D123" i="7"/>
  <c r="E123" i="7"/>
  <c r="F123" i="7"/>
  <c r="G123" i="7"/>
  <c r="H123" i="7"/>
  <c r="I123" i="7"/>
  <c r="J123" i="7"/>
  <c r="L123" i="7"/>
  <c r="M123" i="7"/>
  <c r="N123" i="7"/>
  <c r="O123" i="7"/>
  <c r="P123" i="7"/>
  <c r="Q123" i="7"/>
  <c r="R123" i="7"/>
  <c r="S123" i="7"/>
  <c r="A124" i="7"/>
  <c r="B124" i="7"/>
  <c r="C124" i="7"/>
  <c r="D124" i="7"/>
  <c r="E124" i="7"/>
  <c r="F124" i="7"/>
  <c r="G124" i="7"/>
  <c r="H124" i="7"/>
  <c r="I124" i="7"/>
  <c r="J124" i="7"/>
  <c r="L124" i="7"/>
  <c r="N124" i="7"/>
  <c r="O124" i="7"/>
  <c r="P124" i="7"/>
  <c r="Q124" i="7"/>
  <c r="R124" i="7"/>
  <c r="S124" i="7"/>
  <c r="A125" i="7"/>
  <c r="B125" i="7"/>
  <c r="C125" i="7"/>
  <c r="D125" i="7"/>
  <c r="E125" i="7"/>
  <c r="F125" i="7"/>
  <c r="G125" i="7"/>
  <c r="H125" i="7"/>
  <c r="I125" i="7"/>
  <c r="J125" i="7"/>
  <c r="L125" i="7"/>
  <c r="M125" i="7"/>
  <c r="N125" i="7"/>
  <c r="O125" i="7"/>
  <c r="P125" i="7"/>
  <c r="Q125" i="7"/>
  <c r="R125" i="7"/>
  <c r="S125" i="7"/>
  <c r="A126" i="7"/>
  <c r="B126" i="7"/>
  <c r="C126" i="7"/>
  <c r="D126" i="7"/>
  <c r="E126" i="7"/>
  <c r="F126" i="7"/>
  <c r="G126" i="7"/>
  <c r="H126" i="7"/>
  <c r="I126" i="7"/>
  <c r="J126" i="7"/>
  <c r="L126" i="7"/>
  <c r="N126" i="7"/>
  <c r="O126" i="7"/>
  <c r="P126" i="7"/>
  <c r="Q126" i="7"/>
  <c r="R126" i="7"/>
  <c r="S126" i="7"/>
  <c r="A127" i="7"/>
  <c r="B127" i="7"/>
  <c r="C127" i="7"/>
  <c r="D127" i="7"/>
  <c r="E127" i="7"/>
  <c r="F127" i="7"/>
  <c r="G127" i="7"/>
  <c r="H127" i="7"/>
  <c r="I127" i="7"/>
  <c r="J127" i="7"/>
  <c r="L127" i="7"/>
  <c r="N127" i="7"/>
  <c r="O127" i="7"/>
  <c r="P127" i="7"/>
  <c r="Q127" i="7"/>
  <c r="R127" i="7"/>
  <c r="S127" i="7"/>
  <c r="A128" i="7"/>
  <c r="B128" i="7"/>
  <c r="C128" i="7"/>
  <c r="D128" i="7"/>
  <c r="E128" i="7"/>
  <c r="F128" i="7"/>
  <c r="G128" i="7"/>
  <c r="H128" i="7"/>
  <c r="I128" i="7"/>
  <c r="J128" i="7"/>
  <c r="L128" i="7"/>
  <c r="N128" i="7"/>
  <c r="O128" i="7"/>
  <c r="P128" i="7"/>
  <c r="Q128" i="7"/>
  <c r="R128" i="7"/>
  <c r="S128" i="7"/>
  <c r="A129" i="7"/>
  <c r="B129" i="7"/>
  <c r="C129" i="7"/>
  <c r="D129" i="7"/>
  <c r="E129" i="7"/>
  <c r="F129" i="7"/>
  <c r="G129" i="7"/>
  <c r="H129" i="7"/>
  <c r="I129" i="7"/>
  <c r="J129" i="7"/>
  <c r="L129" i="7"/>
  <c r="N129" i="7"/>
  <c r="O129" i="7"/>
  <c r="P129" i="7"/>
  <c r="Q129" i="7"/>
  <c r="R129" i="7"/>
  <c r="S129" i="7"/>
  <c r="A130" i="7"/>
  <c r="B130" i="7"/>
  <c r="C130" i="7"/>
  <c r="D130" i="7"/>
  <c r="E130" i="7"/>
  <c r="F130" i="7"/>
  <c r="G130" i="7"/>
  <c r="H130" i="7"/>
  <c r="I130" i="7"/>
  <c r="J130" i="7"/>
  <c r="L130" i="7"/>
  <c r="N130" i="7"/>
  <c r="O130" i="7"/>
  <c r="P130" i="7"/>
  <c r="Q130" i="7"/>
  <c r="R130" i="7"/>
  <c r="S130" i="7"/>
  <c r="A131" i="7"/>
  <c r="B131" i="7"/>
  <c r="C131" i="7"/>
  <c r="D131" i="7"/>
  <c r="E131" i="7"/>
  <c r="F131" i="7"/>
  <c r="G131" i="7"/>
  <c r="H131" i="7"/>
  <c r="I131" i="7"/>
  <c r="J131" i="7"/>
  <c r="L131" i="7"/>
  <c r="N131" i="7"/>
  <c r="O131" i="7"/>
  <c r="P131" i="7"/>
  <c r="Q131" i="7"/>
  <c r="R131" i="7"/>
  <c r="S131" i="7"/>
  <c r="A132" i="7"/>
  <c r="B132" i="7"/>
  <c r="C132" i="7"/>
  <c r="D132" i="7"/>
  <c r="E132" i="7"/>
  <c r="F132" i="7"/>
  <c r="G132" i="7"/>
  <c r="H132" i="7"/>
  <c r="I132" i="7"/>
  <c r="J132" i="7"/>
  <c r="K132" i="7"/>
  <c r="L132" i="7"/>
  <c r="M132" i="7"/>
  <c r="N132" i="7"/>
  <c r="O132" i="7"/>
  <c r="P132" i="7"/>
  <c r="Q132" i="7"/>
  <c r="R132" i="7"/>
  <c r="S132" i="7"/>
  <c r="A133" i="7"/>
  <c r="B133" i="7"/>
  <c r="C133" i="7"/>
  <c r="D133" i="7"/>
  <c r="E133" i="7"/>
  <c r="F133" i="7"/>
  <c r="G133" i="7"/>
  <c r="H133" i="7"/>
  <c r="I133" i="7"/>
  <c r="J133" i="7"/>
  <c r="K133" i="7"/>
  <c r="L133" i="7"/>
  <c r="M133" i="7"/>
  <c r="N133" i="7"/>
  <c r="O133" i="7"/>
  <c r="P133" i="7"/>
  <c r="Q133" i="7"/>
  <c r="R133" i="7"/>
  <c r="S133" i="7"/>
  <c r="A134" i="7"/>
  <c r="B134" i="7"/>
  <c r="C134" i="7"/>
  <c r="D134" i="7"/>
  <c r="E134" i="7"/>
  <c r="F134" i="7"/>
  <c r="G134" i="7"/>
  <c r="H134" i="7"/>
  <c r="I134" i="7"/>
  <c r="J134" i="7"/>
  <c r="K134" i="7"/>
  <c r="L134" i="7"/>
  <c r="M134" i="7"/>
  <c r="N134" i="7"/>
  <c r="O134" i="7"/>
  <c r="P134" i="7"/>
  <c r="Q134" i="7"/>
  <c r="R134" i="7"/>
  <c r="S134" i="7"/>
  <c r="A135" i="7"/>
  <c r="B135" i="7"/>
  <c r="C135" i="7"/>
  <c r="D135" i="7"/>
  <c r="E135" i="7"/>
  <c r="F135" i="7"/>
  <c r="G135" i="7"/>
  <c r="H135" i="7"/>
  <c r="I135" i="7"/>
  <c r="J135" i="7"/>
  <c r="K135" i="7"/>
  <c r="L135" i="7"/>
  <c r="M135" i="7"/>
  <c r="N135" i="7"/>
  <c r="O135" i="7"/>
  <c r="P135" i="7"/>
  <c r="Q135" i="7"/>
  <c r="R135" i="7"/>
  <c r="S135" i="7"/>
  <c r="A136" i="7"/>
  <c r="B136" i="7"/>
  <c r="C136" i="7"/>
  <c r="D136" i="7"/>
  <c r="E136" i="7"/>
  <c r="F136" i="7"/>
  <c r="G136" i="7"/>
  <c r="H136" i="7"/>
  <c r="I136" i="7"/>
  <c r="J136" i="7"/>
  <c r="K136" i="7"/>
  <c r="L136" i="7"/>
  <c r="M136" i="7"/>
  <c r="N136" i="7"/>
  <c r="O136" i="7"/>
  <c r="P136" i="7"/>
  <c r="Q136" i="7"/>
  <c r="R136" i="7"/>
  <c r="S136" i="7"/>
  <c r="A137" i="7"/>
  <c r="B137" i="7"/>
  <c r="C137" i="7"/>
  <c r="D137" i="7"/>
  <c r="E137" i="7"/>
  <c r="F137" i="7"/>
  <c r="G137" i="7"/>
  <c r="H137" i="7"/>
  <c r="I137" i="7"/>
  <c r="J137" i="7"/>
  <c r="K137" i="7"/>
  <c r="L137" i="7"/>
  <c r="M137" i="7"/>
  <c r="N137" i="7"/>
  <c r="O137" i="7"/>
  <c r="P137" i="7"/>
  <c r="Q137" i="7"/>
  <c r="R137" i="7"/>
  <c r="S137" i="7"/>
  <c r="A138" i="7"/>
  <c r="B138" i="7"/>
  <c r="C138" i="7"/>
  <c r="D138" i="7"/>
  <c r="E138" i="7"/>
  <c r="F138" i="7"/>
  <c r="G138" i="7"/>
  <c r="H138" i="7"/>
  <c r="I138" i="7"/>
  <c r="J138" i="7"/>
  <c r="K138" i="7"/>
  <c r="L138" i="7"/>
  <c r="M138" i="7"/>
  <c r="N138" i="7"/>
  <c r="O138" i="7"/>
  <c r="P138" i="7"/>
  <c r="Q138" i="7"/>
  <c r="R138" i="7"/>
  <c r="S138" i="7"/>
  <c r="A139" i="7"/>
  <c r="B139" i="7"/>
  <c r="C139" i="7"/>
  <c r="D139" i="7"/>
  <c r="E139" i="7"/>
  <c r="F139" i="7"/>
  <c r="G139" i="7"/>
  <c r="H139" i="7"/>
  <c r="I139" i="7"/>
  <c r="J139" i="7"/>
  <c r="K139" i="7"/>
  <c r="L139" i="7"/>
  <c r="M139" i="7"/>
  <c r="N139" i="7"/>
  <c r="O139" i="7"/>
  <c r="P139" i="7"/>
  <c r="Q139" i="7"/>
  <c r="R139" i="7"/>
  <c r="S139" i="7"/>
  <c r="A140" i="7"/>
  <c r="B140" i="7"/>
  <c r="C140" i="7"/>
  <c r="D140" i="7"/>
  <c r="E140" i="7"/>
  <c r="F140" i="7"/>
  <c r="G140" i="7"/>
  <c r="H140" i="7"/>
  <c r="I140" i="7"/>
  <c r="J140" i="7"/>
  <c r="K140" i="7"/>
  <c r="L140" i="7"/>
  <c r="M140" i="7"/>
  <c r="N140" i="7"/>
  <c r="O140" i="7"/>
  <c r="P140" i="7"/>
  <c r="Q140" i="7"/>
  <c r="R140" i="7"/>
  <c r="S140" i="7"/>
  <c r="A5" i="6"/>
  <c r="B5" i="6"/>
  <c r="C5" i="6"/>
  <c r="D5" i="6"/>
  <c r="E5" i="6"/>
  <c r="F5" i="6"/>
  <c r="G5" i="6"/>
  <c r="H5" i="6"/>
  <c r="I5" i="6"/>
  <c r="J5" i="6"/>
  <c r="K5" i="6"/>
  <c r="L5" i="6"/>
  <c r="A6" i="6"/>
  <c r="B6" i="6"/>
  <c r="C6" i="6"/>
  <c r="D6" i="6"/>
  <c r="E6" i="6"/>
  <c r="F6" i="6"/>
  <c r="G6" i="6"/>
  <c r="H6" i="6"/>
  <c r="I6" i="6"/>
  <c r="J6" i="6"/>
  <c r="K6" i="6"/>
  <c r="L6" i="6"/>
  <c r="A7" i="6"/>
  <c r="B7" i="6"/>
  <c r="C7" i="6"/>
  <c r="D7" i="6"/>
  <c r="E7" i="6"/>
  <c r="F7" i="6"/>
  <c r="G7" i="6"/>
  <c r="H7" i="6"/>
  <c r="I7" i="6"/>
  <c r="J7" i="6"/>
  <c r="K7" i="6"/>
  <c r="L7" i="6"/>
  <c r="A8" i="6"/>
  <c r="B8" i="6"/>
  <c r="C8" i="6"/>
  <c r="D8" i="6"/>
  <c r="E8" i="6"/>
  <c r="F8" i="6"/>
  <c r="G8" i="6"/>
  <c r="H8" i="6"/>
  <c r="I8" i="6"/>
  <c r="J8" i="6"/>
  <c r="K8" i="6"/>
  <c r="L8" i="6"/>
  <c r="A9" i="6"/>
  <c r="B9" i="6"/>
  <c r="C9" i="6"/>
  <c r="D9" i="6"/>
  <c r="E9" i="6"/>
  <c r="F9" i="6"/>
  <c r="G9" i="6"/>
  <c r="H9" i="6"/>
  <c r="I9" i="6"/>
  <c r="J9" i="6"/>
  <c r="K9" i="6"/>
  <c r="L9" i="6"/>
  <c r="A10" i="6"/>
  <c r="B10" i="6"/>
  <c r="C10" i="6"/>
  <c r="D10" i="6"/>
  <c r="E10" i="6"/>
  <c r="F10" i="6"/>
  <c r="G10" i="6"/>
  <c r="H10" i="6"/>
  <c r="I10" i="6"/>
  <c r="J10" i="6"/>
  <c r="K10" i="6"/>
  <c r="L10" i="6"/>
  <c r="A11" i="6"/>
  <c r="B11" i="6"/>
  <c r="C11" i="6"/>
  <c r="D11" i="6"/>
  <c r="E11" i="6"/>
  <c r="F11" i="6"/>
  <c r="G11" i="6"/>
  <c r="H11" i="6"/>
  <c r="I11" i="6"/>
  <c r="J11" i="6"/>
  <c r="K11" i="6"/>
  <c r="L11" i="6"/>
  <c r="A12" i="6"/>
  <c r="B12" i="6"/>
  <c r="C12" i="6"/>
  <c r="D12" i="6"/>
  <c r="E12" i="6"/>
  <c r="F12" i="6"/>
  <c r="G12" i="6"/>
  <c r="H12" i="6"/>
  <c r="I12" i="6"/>
  <c r="J12" i="6"/>
  <c r="K12" i="6"/>
  <c r="L12" i="6"/>
  <c r="A13" i="6"/>
  <c r="B13" i="6"/>
  <c r="C13" i="6"/>
  <c r="D13" i="6"/>
  <c r="E13" i="6"/>
  <c r="F13" i="6"/>
  <c r="G13" i="6"/>
  <c r="H13" i="6"/>
  <c r="I13" i="6"/>
  <c r="J13" i="6"/>
  <c r="K13" i="6"/>
  <c r="L13" i="6"/>
  <c r="A14" i="6"/>
  <c r="B14" i="6"/>
  <c r="C14" i="6"/>
  <c r="D14" i="6"/>
  <c r="E14" i="6"/>
  <c r="F14" i="6"/>
  <c r="G14" i="6"/>
  <c r="H14" i="6"/>
  <c r="I14" i="6"/>
  <c r="J14" i="6"/>
  <c r="K14" i="6"/>
  <c r="L14" i="6"/>
  <c r="A15" i="6"/>
  <c r="B15" i="6"/>
  <c r="C15" i="6"/>
  <c r="D15" i="6"/>
  <c r="E15" i="6"/>
  <c r="F15" i="6"/>
  <c r="G15" i="6"/>
  <c r="H15" i="6"/>
  <c r="I15" i="6"/>
  <c r="J15" i="6"/>
  <c r="K15" i="6"/>
  <c r="L15" i="6"/>
  <c r="A16" i="6"/>
  <c r="B16" i="6"/>
  <c r="C16" i="6"/>
  <c r="D16" i="6"/>
  <c r="E16" i="6"/>
  <c r="F16" i="6"/>
  <c r="G16" i="6"/>
  <c r="H16" i="6"/>
  <c r="I16" i="6"/>
  <c r="J16" i="6"/>
  <c r="K16" i="6"/>
  <c r="L16" i="6"/>
  <c r="A17" i="6"/>
  <c r="B17" i="6"/>
  <c r="C17" i="6"/>
  <c r="D17" i="6"/>
  <c r="E17" i="6"/>
  <c r="F17" i="6"/>
  <c r="G17" i="6"/>
  <c r="H17" i="6"/>
  <c r="I17" i="6"/>
  <c r="J17" i="6"/>
  <c r="K17" i="6"/>
  <c r="L17" i="6"/>
  <c r="A18" i="6"/>
  <c r="B18" i="6"/>
  <c r="C18" i="6"/>
  <c r="D18" i="6"/>
  <c r="E18" i="6"/>
  <c r="F18" i="6"/>
  <c r="G18" i="6"/>
  <c r="H18" i="6"/>
  <c r="I18" i="6"/>
  <c r="J18" i="6"/>
  <c r="K18" i="6"/>
  <c r="L18" i="6"/>
  <c r="A19" i="6"/>
  <c r="B19" i="6"/>
  <c r="C19" i="6"/>
  <c r="D19" i="6"/>
  <c r="E19" i="6"/>
  <c r="F19" i="6"/>
  <c r="G19" i="6"/>
  <c r="H19" i="6"/>
  <c r="I19" i="6"/>
  <c r="J19" i="6"/>
  <c r="K19" i="6"/>
  <c r="L19" i="6"/>
  <c r="A20" i="6"/>
  <c r="B20" i="6"/>
  <c r="C20" i="6"/>
  <c r="D20" i="6"/>
  <c r="E20" i="6"/>
  <c r="F20" i="6"/>
  <c r="G20" i="6"/>
  <c r="H20" i="6"/>
  <c r="I20" i="6"/>
  <c r="J20" i="6"/>
  <c r="K20" i="6"/>
  <c r="L20" i="6"/>
  <c r="A21" i="6"/>
  <c r="B21" i="6"/>
  <c r="C21" i="6"/>
  <c r="D21" i="6"/>
  <c r="E21" i="6"/>
  <c r="F21" i="6"/>
  <c r="G21" i="6"/>
  <c r="H21" i="6"/>
  <c r="I21" i="6"/>
  <c r="J21" i="6"/>
  <c r="K21" i="6"/>
  <c r="L21" i="6"/>
  <c r="A22" i="6"/>
  <c r="B22" i="6"/>
  <c r="C22" i="6"/>
  <c r="D22" i="6"/>
  <c r="E22" i="6"/>
  <c r="F22" i="6"/>
  <c r="G22" i="6"/>
  <c r="H22" i="6"/>
  <c r="I22" i="6"/>
  <c r="J22" i="6"/>
  <c r="K22" i="6"/>
  <c r="L22" i="6"/>
  <c r="A23" i="6"/>
  <c r="B23" i="6"/>
  <c r="C23" i="6"/>
  <c r="D23" i="6"/>
  <c r="E23" i="6"/>
  <c r="F23" i="6"/>
  <c r="G23" i="6"/>
  <c r="H23" i="6"/>
  <c r="I23" i="6"/>
  <c r="J23" i="6"/>
  <c r="K23" i="6"/>
  <c r="L23" i="6"/>
  <c r="A24" i="6"/>
  <c r="B24" i="6"/>
  <c r="C24" i="6"/>
  <c r="D24" i="6"/>
  <c r="E24" i="6"/>
  <c r="F24" i="6"/>
  <c r="G24" i="6"/>
  <c r="H24" i="6"/>
  <c r="I24" i="6"/>
  <c r="J24" i="6"/>
  <c r="K24" i="6"/>
  <c r="L24" i="6"/>
  <c r="A25" i="6"/>
  <c r="B25" i="6"/>
  <c r="C25" i="6"/>
  <c r="D25" i="6"/>
  <c r="E25" i="6"/>
  <c r="F25" i="6"/>
  <c r="G25" i="6"/>
  <c r="H25" i="6"/>
  <c r="I25" i="6"/>
  <c r="J25" i="6"/>
  <c r="K25" i="6"/>
  <c r="L25" i="6"/>
  <c r="A26" i="6"/>
  <c r="B26" i="6"/>
  <c r="C26" i="6"/>
  <c r="D26" i="6"/>
  <c r="E26" i="6"/>
  <c r="F26" i="6"/>
  <c r="G26" i="6"/>
  <c r="H26" i="6"/>
  <c r="I26" i="6"/>
  <c r="J26" i="6"/>
  <c r="K26" i="6"/>
  <c r="L26" i="6"/>
  <c r="A27" i="6"/>
  <c r="B27" i="6"/>
  <c r="C27" i="6"/>
  <c r="D27" i="6"/>
  <c r="E27" i="6"/>
  <c r="F27" i="6"/>
  <c r="G27" i="6"/>
  <c r="H27" i="6"/>
  <c r="I27" i="6"/>
  <c r="J27" i="6"/>
  <c r="K27" i="6"/>
  <c r="L27" i="6"/>
  <c r="A28" i="6"/>
  <c r="B28" i="6"/>
  <c r="C28" i="6"/>
  <c r="D28" i="6"/>
  <c r="E28" i="6"/>
  <c r="F28" i="6"/>
  <c r="G28" i="6"/>
  <c r="H28" i="6"/>
  <c r="I28" i="6"/>
  <c r="J28" i="6"/>
  <c r="K28" i="6"/>
  <c r="L28" i="6"/>
  <c r="A29" i="6"/>
  <c r="B29" i="6"/>
  <c r="C29" i="6"/>
  <c r="D29" i="6"/>
  <c r="E29" i="6"/>
  <c r="F29" i="6"/>
  <c r="G29" i="6"/>
  <c r="H29" i="6"/>
  <c r="I29" i="6"/>
  <c r="J29" i="6"/>
  <c r="K29" i="6"/>
  <c r="L29" i="6"/>
  <c r="A30" i="6"/>
  <c r="B30" i="6"/>
  <c r="C30" i="6"/>
  <c r="D30" i="6"/>
  <c r="E30" i="6"/>
  <c r="F30" i="6"/>
  <c r="G30" i="6"/>
  <c r="H30" i="6"/>
  <c r="I30" i="6"/>
  <c r="J30" i="6"/>
  <c r="K30" i="6"/>
  <c r="L30" i="6"/>
  <c r="A31" i="6"/>
  <c r="B31" i="6"/>
  <c r="C31" i="6"/>
  <c r="D31" i="6"/>
  <c r="E31" i="6"/>
  <c r="F31" i="6"/>
  <c r="G31" i="6"/>
  <c r="H31" i="6"/>
  <c r="I31" i="6"/>
  <c r="J31" i="6"/>
  <c r="K31" i="6"/>
  <c r="L31" i="6"/>
  <c r="A32" i="6"/>
  <c r="B32" i="6"/>
  <c r="C32" i="6"/>
  <c r="D32" i="6"/>
  <c r="E32" i="6"/>
  <c r="F32" i="6"/>
  <c r="G32" i="6"/>
  <c r="H32" i="6"/>
  <c r="I32" i="6"/>
  <c r="J32" i="6"/>
  <c r="K32" i="6"/>
  <c r="L32" i="6"/>
  <c r="A33" i="6"/>
  <c r="B33" i="6"/>
  <c r="C33" i="6"/>
  <c r="D33" i="6"/>
  <c r="E33" i="6"/>
  <c r="F33" i="6"/>
  <c r="G33" i="6"/>
  <c r="H33" i="6"/>
  <c r="I33" i="6"/>
  <c r="J33" i="6"/>
  <c r="K33" i="6"/>
  <c r="L33" i="6"/>
  <c r="A34" i="6"/>
  <c r="B34" i="6"/>
  <c r="C34" i="6"/>
  <c r="D34" i="6"/>
  <c r="E34" i="6"/>
  <c r="F34" i="6"/>
  <c r="G34" i="6"/>
  <c r="H34" i="6"/>
  <c r="I34" i="6"/>
  <c r="J34" i="6"/>
  <c r="K34" i="6"/>
  <c r="L34" i="6"/>
  <c r="A35" i="6"/>
  <c r="B35" i="6"/>
  <c r="C35" i="6"/>
  <c r="D35" i="6"/>
  <c r="E35" i="6"/>
  <c r="F35" i="6"/>
  <c r="G35" i="6"/>
  <c r="H35" i="6"/>
  <c r="I35" i="6"/>
  <c r="J35" i="6"/>
  <c r="K35" i="6"/>
  <c r="L35" i="6"/>
  <c r="A36" i="6"/>
  <c r="B36" i="6"/>
  <c r="C36" i="6"/>
  <c r="D36" i="6"/>
  <c r="E36" i="6"/>
  <c r="F36" i="6"/>
  <c r="G36" i="6"/>
  <c r="H36" i="6"/>
  <c r="I36" i="6"/>
  <c r="J36" i="6"/>
  <c r="K36" i="6"/>
  <c r="L36" i="6"/>
  <c r="A37" i="6"/>
  <c r="B37" i="6"/>
  <c r="C37" i="6"/>
  <c r="D37" i="6"/>
  <c r="E37" i="6"/>
  <c r="F37" i="6"/>
  <c r="G37" i="6"/>
  <c r="H37" i="6"/>
  <c r="I37" i="6"/>
  <c r="J37" i="6"/>
  <c r="K37" i="6"/>
  <c r="L37" i="6"/>
  <c r="A38" i="6"/>
  <c r="B38" i="6"/>
  <c r="C38" i="6"/>
  <c r="D38" i="6"/>
  <c r="E38" i="6"/>
  <c r="F38" i="6"/>
  <c r="G38" i="6"/>
  <c r="H38" i="6"/>
  <c r="I38" i="6"/>
  <c r="J38" i="6"/>
  <c r="K38" i="6"/>
  <c r="L38" i="6"/>
  <c r="A39" i="6"/>
  <c r="B39" i="6"/>
  <c r="C39" i="6"/>
  <c r="D39" i="6"/>
  <c r="E39" i="6"/>
  <c r="F39" i="6"/>
  <c r="G39" i="6"/>
  <c r="H39" i="6"/>
  <c r="I39" i="6"/>
  <c r="J39" i="6"/>
  <c r="K39" i="6"/>
  <c r="L39" i="6"/>
  <c r="A40" i="6"/>
  <c r="B40" i="6"/>
  <c r="C40" i="6"/>
  <c r="D40" i="6"/>
  <c r="E40" i="6"/>
  <c r="F40" i="6"/>
  <c r="G40" i="6"/>
  <c r="H40" i="6"/>
  <c r="I40" i="6"/>
  <c r="J40" i="6"/>
  <c r="K40" i="6"/>
  <c r="L40" i="6"/>
  <c r="A41" i="6"/>
  <c r="B41" i="6"/>
  <c r="C41" i="6"/>
  <c r="D41" i="6"/>
  <c r="E41" i="6"/>
  <c r="F41" i="6"/>
  <c r="G41" i="6"/>
  <c r="H41" i="6"/>
  <c r="I41" i="6"/>
  <c r="J41" i="6"/>
  <c r="K41" i="6"/>
  <c r="L41" i="6"/>
  <c r="A42" i="6"/>
  <c r="B42" i="6"/>
  <c r="C42" i="6"/>
  <c r="D42" i="6"/>
  <c r="E42" i="6"/>
  <c r="F42" i="6"/>
  <c r="G42" i="6"/>
  <c r="H42" i="6"/>
  <c r="I42" i="6"/>
  <c r="J42" i="6"/>
  <c r="K42" i="6"/>
  <c r="L42" i="6"/>
  <c r="A43" i="6"/>
  <c r="B43" i="6"/>
  <c r="C43" i="6"/>
  <c r="D43" i="6"/>
  <c r="E43" i="6"/>
  <c r="F43" i="6"/>
  <c r="G43" i="6"/>
  <c r="H43" i="6"/>
  <c r="I43" i="6"/>
  <c r="J43" i="6"/>
  <c r="K43" i="6"/>
  <c r="L43" i="6"/>
  <c r="A44" i="6"/>
  <c r="B44" i="6"/>
  <c r="C44" i="6"/>
  <c r="D44" i="6"/>
  <c r="E44" i="6"/>
  <c r="F44" i="6"/>
  <c r="G44" i="6"/>
  <c r="H44" i="6"/>
  <c r="I44" i="6"/>
  <c r="J44" i="6"/>
  <c r="K44" i="6"/>
  <c r="L44" i="6"/>
  <c r="A45" i="6"/>
  <c r="B45" i="6"/>
  <c r="C45" i="6"/>
  <c r="D45" i="6"/>
  <c r="E45" i="6"/>
  <c r="F45" i="6"/>
  <c r="G45" i="6"/>
  <c r="H45" i="6"/>
  <c r="I45" i="6"/>
  <c r="J45" i="6"/>
  <c r="K45" i="6"/>
  <c r="L45" i="6"/>
  <c r="A46" i="6"/>
  <c r="B46" i="6"/>
  <c r="C46" i="6"/>
  <c r="D46" i="6"/>
  <c r="E46" i="6"/>
  <c r="F46" i="6"/>
  <c r="G46" i="6"/>
  <c r="H46" i="6"/>
  <c r="I46" i="6"/>
  <c r="J46" i="6"/>
  <c r="K46" i="6"/>
  <c r="L46" i="6"/>
  <c r="A47" i="6"/>
  <c r="B47" i="6"/>
  <c r="C47" i="6"/>
  <c r="D47" i="6"/>
  <c r="E47" i="6"/>
  <c r="F47" i="6"/>
  <c r="G47" i="6"/>
  <c r="H47" i="6"/>
  <c r="I47" i="6"/>
  <c r="J47" i="6"/>
  <c r="K47" i="6"/>
  <c r="L47" i="6"/>
  <c r="A48" i="6"/>
  <c r="B48" i="6"/>
  <c r="C48" i="6"/>
  <c r="D48" i="6"/>
  <c r="E48" i="6"/>
  <c r="F48" i="6"/>
  <c r="G48" i="6"/>
  <c r="H48" i="6"/>
  <c r="I48" i="6"/>
  <c r="J48" i="6"/>
  <c r="K48" i="6"/>
  <c r="L48" i="6"/>
  <c r="A49" i="6"/>
  <c r="B49" i="6"/>
  <c r="C49" i="6"/>
  <c r="D49" i="6"/>
  <c r="E49" i="6"/>
  <c r="F49" i="6"/>
  <c r="G49" i="6"/>
  <c r="H49" i="6"/>
  <c r="I49" i="6"/>
  <c r="J49" i="6"/>
  <c r="K49" i="6"/>
  <c r="L49" i="6"/>
  <c r="A50" i="6"/>
  <c r="B50" i="6"/>
  <c r="C50" i="6"/>
  <c r="D50" i="6"/>
  <c r="E50" i="6"/>
  <c r="F50" i="6"/>
  <c r="G50" i="6"/>
  <c r="H50" i="6"/>
  <c r="I50" i="6"/>
  <c r="J50" i="6"/>
  <c r="K50" i="6"/>
  <c r="L50" i="6"/>
  <c r="A51" i="6"/>
  <c r="B51" i="6"/>
  <c r="C51" i="6"/>
  <c r="D51" i="6"/>
  <c r="E51" i="6"/>
  <c r="F51" i="6"/>
  <c r="G51" i="6"/>
  <c r="H51" i="6"/>
  <c r="I51" i="6"/>
  <c r="J51" i="6"/>
  <c r="K51" i="6"/>
  <c r="L51" i="6"/>
  <c r="A52" i="6"/>
  <c r="B52" i="6"/>
  <c r="C52" i="6"/>
  <c r="D52" i="6"/>
  <c r="E52" i="6"/>
  <c r="F52" i="6"/>
  <c r="G52" i="6"/>
  <c r="H52" i="6"/>
  <c r="I52" i="6"/>
  <c r="J52" i="6"/>
  <c r="K52" i="6"/>
  <c r="L52" i="6"/>
  <c r="A53" i="6"/>
  <c r="B53" i="6"/>
  <c r="C53" i="6"/>
  <c r="D53" i="6"/>
  <c r="E53" i="6"/>
  <c r="F53" i="6"/>
  <c r="G53" i="6"/>
  <c r="H53" i="6"/>
  <c r="I53" i="6"/>
  <c r="J53" i="6"/>
  <c r="K53" i="6"/>
  <c r="L53" i="6"/>
  <c r="A54" i="6"/>
  <c r="B54" i="6"/>
  <c r="C54" i="6"/>
  <c r="D54" i="6"/>
  <c r="E54" i="6"/>
  <c r="F54" i="6"/>
  <c r="G54" i="6"/>
  <c r="H54" i="6"/>
  <c r="I54" i="6"/>
  <c r="J54" i="6"/>
  <c r="K54" i="6"/>
  <c r="L54" i="6"/>
  <c r="A55" i="6"/>
  <c r="B55" i="6"/>
  <c r="C55" i="6"/>
  <c r="D55" i="6"/>
  <c r="E55" i="6"/>
  <c r="F55" i="6"/>
  <c r="G55" i="6"/>
  <c r="H55" i="6"/>
  <c r="I55" i="6"/>
  <c r="J55" i="6"/>
  <c r="K55" i="6"/>
  <c r="L55" i="6"/>
  <c r="A56" i="6"/>
  <c r="B56" i="6"/>
  <c r="C56" i="6"/>
  <c r="D56" i="6"/>
  <c r="E56" i="6"/>
  <c r="F56" i="6"/>
  <c r="G56" i="6"/>
  <c r="H56" i="6"/>
  <c r="I56" i="6"/>
  <c r="J56" i="6"/>
  <c r="K56" i="6"/>
  <c r="L56" i="6"/>
  <c r="A57" i="6"/>
  <c r="B57" i="6"/>
  <c r="C57" i="6"/>
  <c r="D57" i="6"/>
  <c r="E57" i="6"/>
  <c r="F57" i="6"/>
  <c r="G57" i="6"/>
  <c r="H57" i="6"/>
  <c r="I57" i="6"/>
  <c r="J57" i="6"/>
  <c r="K57" i="6"/>
  <c r="L57" i="6"/>
  <c r="A58" i="6"/>
  <c r="B58" i="6"/>
  <c r="C58" i="6"/>
  <c r="D58" i="6"/>
  <c r="E58" i="6"/>
  <c r="F58" i="6"/>
  <c r="G58" i="6"/>
  <c r="H58" i="6"/>
  <c r="I58" i="6"/>
  <c r="J58" i="6"/>
  <c r="K58" i="6"/>
  <c r="L58" i="6"/>
  <c r="A59" i="6"/>
  <c r="B59" i="6"/>
  <c r="C59" i="6"/>
  <c r="D59" i="6"/>
  <c r="E59" i="6"/>
  <c r="F59" i="6"/>
  <c r="G59" i="6"/>
  <c r="H59" i="6"/>
  <c r="I59" i="6"/>
  <c r="J59" i="6"/>
  <c r="K59" i="6"/>
  <c r="L59" i="6"/>
  <c r="A60" i="6"/>
  <c r="B60" i="6"/>
  <c r="C60" i="6"/>
  <c r="D60" i="6"/>
  <c r="E60" i="6"/>
  <c r="F60" i="6"/>
  <c r="G60" i="6"/>
  <c r="H60" i="6"/>
  <c r="I60" i="6"/>
  <c r="J60" i="6"/>
  <c r="K60" i="6"/>
  <c r="L60" i="6"/>
  <c r="A61" i="6"/>
  <c r="B61" i="6"/>
  <c r="C61" i="6"/>
  <c r="D61" i="6"/>
  <c r="E61" i="6"/>
  <c r="F61" i="6"/>
  <c r="G61" i="6"/>
  <c r="H61" i="6"/>
  <c r="I61" i="6"/>
  <c r="J61" i="6"/>
  <c r="K61" i="6"/>
  <c r="L61" i="6"/>
  <c r="A62" i="6"/>
  <c r="B62" i="6"/>
  <c r="C62" i="6"/>
  <c r="D62" i="6"/>
  <c r="E62" i="6"/>
  <c r="F62" i="6"/>
  <c r="G62" i="6"/>
  <c r="H62" i="6"/>
  <c r="I62" i="6"/>
  <c r="J62" i="6"/>
  <c r="K62" i="6"/>
  <c r="L62" i="6"/>
  <c r="A63" i="6"/>
  <c r="B63" i="6"/>
  <c r="C63" i="6"/>
  <c r="D63" i="6"/>
  <c r="E63" i="6"/>
  <c r="F63" i="6"/>
  <c r="G63" i="6"/>
  <c r="H63" i="6"/>
  <c r="I63" i="6"/>
  <c r="J63" i="6"/>
  <c r="K63" i="6"/>
  <c r="L63" i="6"/>
  <c r="A64" i="6"/>
  <c r="B64" i="6"/>
  <c r="C64" i="6"/>
  <c r="D64" i="6"/>
  <c r="E64" i="6"/>
  <c r="F64" i="6"/>
  <c r="G64" i="6"/>
  <c r="H64" i="6"/>
  <c r="I64" i="6"/>
  <c r="J64" i="6"/>
  <c r="K64" i="6"/>
  <c r="L64" i="6"/>
  <c r="A65" i="6"/>
  <c r="B65" i="6"/>
  <c r="C65" i="6"/>
  <c r="D65" i="6"/>
  <c r="E65" i="6"/>
  <c r="F65" i="6"/>
  <c r="G65" i="6"/>
  <c r="H65" i="6"/>
  <c r="I65" i="6"/>
  <c r="J65" i="6"/>
  <c r="K65" i="6"/>
  <c r="L65" i="6"/>
  <c r="A66" i="6"/>
  <c r="B66" i="6"/>
  <c r="C66" i="6"/>
  <c r="D66" i="6"/>
  <c r="E66" i="6"/>
  <c r="F66" i="6"/>
  <c r="G66" i="6"/>
  <c r="H66" i="6"/>
  <c r="I66" i="6"/>
  <c r="J66" i="6"/>
  <c r="K66" i="6"/>
  <c r="L66" i="6"/>
  <c r="A67" i="6"/>
  <c r="B67" i="6"/>
  <c r="C67" i="6"/>
  <c r="D67" i="6"/>
  <c r="E67" i="6"/>
  <c r="F67" i="6"/>
  <c r="G67" i="6"/>
  <c r="H67" i="6"/>
  <c r="I67" i="6"/>
  <c r="J67" i="6"/>
  <c r="K67" i="6"/>
  <c r="L67" i="6"/>
  <c r="A68" i="6"/>
  <c r="B68" i="6"/>
  <c r="C68" i="6"/>
  <c r="D68" i="6"/>
  <c r="E68" i="6"/>
  <c r="F68" i="6"/>
  <c r="G68" i="6"/>
  <c r="H68" i="6"/>
  <c r="I68" i="6"/>
  <c r="J68" i="6"/>
  <c r="K68" i="6"/>
  <c r="L68" i="6"/>
  <c r="A69" i="6"/>
  <c r="B69" i="6"/>
  <c r="C69" i="6"/>
  <c r="D69" i="6"/>
  <c r="E69" i="6"/>
  <c r="F69" i="6"/>
  <c r="G69" i="6"/>
  <c r="H69" i="6"/>
  <c r="I69" i="6"/>
  <c r="J69" i="6"/>
  <c r="K69" i="6"/>
  <c r="L69" i="6"/>
  <c r="A70" i="6"/>
  <c r="B70" i="6"/>
  <c r="C70" i="6"/>
  <c r="D70" i="6"/>
  <c r="E70" i="6"/>
  <c r="F70" i="6"/>
  <c r="G70" i="6"/>
  <c r="H70" i="6"/>
  <c r="I70" i="6"/>
  <c r="J70" i="6"/>
  <c r="K70" i="6"/>
  <c r="L70" i="6"/>
  <c r="A71" i="6"/>
  <c r="B71" i="6"/>
  <c r="C71" i="6"/>
  <c r="D71" i="6"/>
  <c r="E71" i="6"/>
  <c r="F71" i="6"/>
  <c r="G71" i="6"/>
  <c r="H71" i="6"/>
  <c r="I71" i="6"/>
  <c r="J71" i="6"/>
  <c r="K71" i="6"/>
  <c r="L71" i="6"/>
  <c r="A72" i="6"/>
  <c r="B72" i="6"/>
  <c r="C72" i="6"/>
  <c r="D72" i="6"/>
  <c r="E72" i="6"/>
  <c r="F72" i="6"/>
  <c r="G72" i="6"/>
  <c r="H72" i="6"/>
  <c r="I72" i="6"/>
  <c r="J72" i="6"/>
  <c r="K72" i="6"/>
  <c r="L72" i="6"/>
  <c r="A73" i="6"/>
  <c r="B73" i="6"/>
  <c r="C73" i="6"/>
  <c r="D73" i="6"/>
  <c r="E73" i="6"/>
  <c r="F73" i="6"/>
  <c r="G73" i="6"/>
  <c r="H73" i="6"/>
  <c r="I73" i="6"/>
  <c r="J73" i="6"/>
  <c r="K73" i="6"/>
  <c r="L73" i="6"/>
  <c r="A74" i="6"/>
  <c r="B74" i="6"/>
  <c r="C74" i="6"/>
  <c r="D74" i="6"/>
  <c r="E74" i="6"/>
  <c r="F74" i="6"/>
  <c r="G74" i="6"/>
  <c r="H74" i="6"/>
  <c r="I74" i="6"/>
  <c r="J74" i="6"/>
  <c r="K74" i="6"/>
  <c r="L74" i="6"/>
  <c r="A75" i="6"/>
  <c r="B75" i="6"/>
  <c r="C75" i="6"/>
  <c r="D75" i="6"/>
  <c r="E75" i="6"/>
  <c r="F75" i="6"/>
  <c r="G75" i="6"/>
  <c r="H75" i="6"/>
  <c r="I75" i="6"/>
  <c r="J75" i="6"/>
  <c r="K75" i="6"/>
  <c r="L75" i="6"/>
  <c r="A76" i="6"/>
  <c r="B76" i="6"/>
  <c r="C76" i="6"/>
  <c r="D76" i="6"/>
  <c r="E76" i="6"/>
  <c r="F76" i="6"/>
  <c r="G76" i="6"/>
  <c r="H76" i="6"/>
  <c r="I76" i="6"/>
  <c r="J76" i="6"/>
  <c r="K76" i="6"/>
  <c r="L76" i="6"/>
  <c r="A77" i="6"/>
  <c r="B77" i="6"/>
  <c r="C77" i="6"/>
  <c r="D77" i="6"/>
  <c r="E77" i="6"/>
  <c r="F77" i="6"/>
  <c r="G77" i="6"/>
  <c r="H77" i="6"/>
  <c r="I77" i="6"/>
  <c r="J77" i="6"/>
  <c r="K77" i="6"/>
  <c r="L77" i="6"/>
  <c r="A78" i="6"/>
  <c r="B78" i="6"/>
  <c r="C78" i="6"/>
  <c r="D78" i="6"/>
  <c r="E78" i="6"/>
  <c r="F78" i="6"/>
  <c r="G78" i="6"/>
  <c r="H78" i="6"/>
  <c r="I78" i="6"/>
  <c r="J78" i="6"/>
  <c r="K78" i="6"/>
  <c r="L78" i="6"/>
  <c r="A79" i="6"/>
  <c r="B79" i="6"/>
  <c r="C79" i="6"/>
  <c r="D79" i="6"/>
  <c r="E79" i="6"/>
  <c r="F79" i="6"/>
  <c r="G79" i="6"/>
  <c r="H79" i="6"/>
  <c r="I79" i="6"/>
  <c r="J79" i="6"/>
  <c r="K79" i="6"/>
  <c r="L79" i="6"/>
  <c r="A80" i="6"/>
  <c r="B80" i="6"/>
  <c r="C80" i="6"/>
  <c r="D80" i="6"/>
  <c r="E80" i="6"/>
  <c r="F80" i="6"/>
  <c r="G80" i="6"/>
  <c r="H80" i="6"/>
  <c r="I80" i="6"/>
  <c r="J80" i="6"/>
  <c r="K80" i="6"/>
  <c r="L80" i="6"/>
  <c r="A81" i="6"/>
  <c r="B81" i="6"/>
  <c r="C81" i="6"/>
  <c r="D81" i="6"/>
  <c r="E81" i="6"/>
  <c r="F81" i="6"/>
  <c r="G81" i="6"/>
  <c r="H81" i="6"/>
  <c r="I81" i="6"/>
  <c r="J81" i="6"/>
  <c r="K81" i="6"/>
  <c r="L81" i="6"/>
  <c r="A82" i="6"/>
  <c r="B82" i="6"/>
  <c r="C82" i="6"/>
  <c r="D82" i="6"/>
  <c r="E82" i="6"/>
  <c r="F82" i="6"/>
  <c r="G82" i="6"/>
  <c r="H82" i="6"/>
  <c r="I82" i="6"/>
  <c r="J82" i="6"/>
  <c r="K82" i="6"/>
  <c r="L82" i="6"/>
  <c r="A83" i="6"/>
  <c r="B83" i="6"/>
  <c r="C83" i="6"/>
  <c r="D83" i="6"/>
  <c r="E83" i="6"/>
  <c r="F83" i="6"/>
  <c r="G83" i="6"/>
  <c r="H83" i="6"/>
  <c r="I83" i="6"/>
  <c r="J83" i="6"/>
  <c r="K83" i="6"/>
  <c r="L83" i="6"/>
  <c r="A84" i="6"/>
  <c r="B84" i="6"/>
  <c r="C84" i="6"/>
  <c r="D84" i="6"/>
  <c r="E84" i="6"/>
  <c r="F84" i="6"/>
  <c r="G84" i="6"/>
  <c r="H84" i="6"/>
  <c r="I84" i="6"/>
  <c r="J84" i="6"/>
  <c r="K84" i="6"/>
  <c r="L84" i="6"/>
  <c r="A85" i="6"/>
  <c r="B85" i="6"/>
  <c r="C85" i="6"/>
  <c r="D85" i="6"/>
  <c r="E85" i="6"/>
  <c r="F85" i="6"/>
  <c r="G85" i="6"/>
  <c r="H85" i="6"/>
  <c r="I85" i="6"/>
  <c r="J85" i="6"/>
  <c r="K85" i="6"/>
  <c r="L85" i="6"/>
  <c r="A86" i="6"/>
  <c r="B86" i="6"/>
  <c r="C86" i="6"/>
  <c r="D86" i="6"/>
  <c r="E86" i="6"/>
  <c r="F86" i="6"/>
  <c r="G86" i="6"/>
  <c r="H86" i="6"/>
  <c r="I86" i="6"/>
  <c r="J86" i="6"/>
  <c r="K86" i="6"/>
  <c r="L86" i="6"/>
  <c r="A87" i="6"/>
  <c r="B87" i="6"/>
  <c r="C87" i="6"/>
  <c r="D87" i="6"/>
  <c r="E87" i="6"/>
  <c r="F87" i="6"/>
  <c r="G87" i="6"/>
  <c r="H87" i="6"/>
  <c r="I87" i="6"/>
  <c r="J87" i="6"/>
  <c r="K87" i="6"/>
  <c r="L87" i="6"/>
  <c r="A88" i="6"/>
  <c r="B88" i="6"/>
  <c r="C88" i="6"/>
  <c r="D88" i="6"/>
  <c r="E88" i="6"/>
  <c r="F88" i="6"/>
  <c r="G88" i="6"/>
  <c r="H88" i="6"/>
  <c r="I88" i="6"/>
  <c r="J88" i="6"/>
  <c r="K88" i="6"/>
  <c r="L88" i="6"/>
  <c r="A89" i="6"/>
  <c r="B89" i="6"/>
  <c r="C89" i="6"/>
  <c r="D89" i="6"/>
  <c r="E89" i="6"/>
  <c r="F89" i="6"/>
  <c r="G89" i="6"/>
  <c r="H89" i="6"/>
  <c r="I89" i="6"/>
  <c r="J89" i="6"/>
  <c r="K89" i="6"/>
  <c r="L89" i="6"/>
  <c r="A90" i="6"/>
  <c r="B90" i="6"/>
  <c r="C90" i="6"/>
  <c r="D90" i="6"/>
  <c r="E90" i="6"/>
  <c r="F90" i="6"/>
  <c r="G90" i="6"/>
  <c r="H90" i="6"/>
  <c r="I90" i="6"/>
  <c r="J90" i="6"/>
  <c r="K90" i="6"/>
  <c r="L90" i="6"/>
  <c r="A91" i="6"/>
  <c r="B91" i="6"/>
  <c r="C91" i="6"/>
  <c r="D91" i="6"/>
  <c r="E91" i="6"/>
  <c r="F91" i="6"/>
  <c r="G91" i="6"/>
  <c r="H91" i="6"/>
  <c r="I91" i="6"/>
  <c r="J91" i="6"/>
  <c r="K91" i="6"/>
  <c r="L91" i="6"/>
  <c r="A92" i="6"/>
  <c r="B92" i="6"/>
  <c r="C92" i="6"/>
  <c r="D92" i="6"/>
  <c r="E92" i="6"/>
  <c r="F92" i="6"/>
  <c r="G92" i="6"/>
  <c r="H92" i="6"/>
  <c r="I92" i="6"/>
  <c r="J92" i="6"/>
  <c r="K92" i="6"/>
  <c r="L92" i="6"/>
  <c r="A93" i="6"/>
  <c r="B93" i="6"/>
  <c r="C93" i="6"/>
  <c r="D93" i="6"/>
  <c r="E93" i="6"/>
  <c r="F93" i="6"/>
  <c r="G93" i="6"/>
  <c r="H93" i="6"/>
  <c r="I93" i="6"/>
  <c r="J93" i="6"/>
  <c r="K93" i="6"/>
  <c r="L93" i="6"/>
  <c r="A94" i="6"/>
  <c r="B94" i="6"/>
  <c r="C94" i="6"/>
  <c r="D94" i="6"/>
  <c r="E94" i="6"/>
  <c r="F94" i="6"/>
  <c r="G94" i="6"/>
  <c r="H94" i="6"/>
  <c r="I94" i="6"/>
  <c r="J94" i="6"/>
  <c r="K94" i="6"/>
  <c r="L94" i="6"/>
  <c r="A95" i="6"/>
  <c r="B95" i="6"/>
  <c r="C95" i="6"/>
  <c r="D95" i="6"/>
  <c r="E95" i="6"/>
  <c r="F95" i="6"/>
  <c r="G95" i="6"/>
  <c r="H95" i="6"/>
  <c r="I95" i="6"/>
  <c r="J95" i="6"/>
  <c r="K95" i="6"/>
  <c r="L95" i="6"/>
  <c r="A96" i="6"/>
  <c r="B96" i="6"/>
  <c r="C96" i="6"/>
  <c r="D96" i="6"/>
  <c r="E96" i="6"/>
  <c r="F96" i="6"/>
  <c r="G96" i="6"/>
  <c r="H96" i="6"/>
  <c r="I96" i="6"/>
  <c r="J96" i="6"/>
  <c r="K96" i="6"/>
  <c r="L96" i="6"/>
  <c r="A97" i="6"/>
  <c r="B97" i="6"/>
  <c r="C97" i="6"/>
  <c r="D97" i="6"/>
  <c r="E97" i="6"/>
  <c r="F97" i="6"/>
  <c r="G97" i="6"/>
  <c r="H97" i="6"/>
  <c r="I97" i="6"/>
  <c r="J97" i="6"/>
  <c r="K97" i="6"/>
  <c r="L97" i="6"/>
  <c r="A98" i="6"/>
  <c r="B98" i="6"/>
  <c r="C98" i="6"/>
  <c r="D98" i="6"/>
  <c r="E98" i="6"/>
  <c r="F98" i="6"/>
  <c r="G98" i="6"/>
  <c r="H98" i="6"/>
  <c r="I98" i="6"/>
  <c r="J98" i="6"/>
  <c r="K98" i="6"/>
  <c r="L98" i="6"/>
  <c r="A99" i="6"/>
  <c r="B99" i="6"/>
  <c r="C99" i="6"/>
  <c r="D99" i="6"/>
  <c r="E99" i="6"/>
  <c r="F99" i="6"/>
  <c r="G99" i="6"/>
  <c r="H99" i="6"/>
  <c r="I99" i="6"/>
  <c r="J99" i="6"/>
  <c r="K99" i="6"/>
  <c r="L99" i="6"/>
  <c r="A100" i="6"/>
  <c r="B100" i="6"/>
  <c r="C100" i="6"/>
  <c r="D100" i="6"/>
  <c r="E100" i="6"/>
  <c r="F100" i="6"/>
  <c r="G100" i="6"/>
  <c r="H100" i="6"/>
  <c r="I100" i="6"/>
  <c r="J100" i="6"/>
  <c r="K100" i="6"/>
  <c r="L100" i="6"/>
  <c r="A101" i="6"/>
  <c r="B101" i="6"/>
  <c r="C101" i="6"/>
  <c r="D101" i="6"/>
  <c r="E101" i="6"/>
  <c r="F101" i="6"/>
  <c r="G101" i="6"/>
  <c r="H101" i="6"/>
  <c r="I101" i="6"/>
  <c r="J101" i="6"/>
  <c r="K101" i="6"/>
  <c r="L101" i="6"/>
  <c r="A102" i="6"/>
  <c r="B102" i="6"/>
  <c r="C102" i="6"/>
  <c r="D102" i="6"/>
  <c r="E102" i="6"/>
  <c r="F102" i="6"/>
  <c r="G102" i="6"/>
  <c r="H102" i="6"/>
  <c r="I102" i="6"/>
  <c r="J102" i="6"/>
  <c r="K102" i="6"/>
  <c r="L102" i="6"/>
  <c r="A103" i="6"/>
  <c r="B103" i="6"/>
  <c r="C103" i="6"/>
  <c r="D103" i="6"/>
  <c r="E103" i="6"/>
  <c r="F103" i="6"/>
  <c r="G103" i="6"/>
  <c r="H103" i="6"/>
  <c r="I103" i="6"/>
  <c r="J103" i="6"/>
  <c r="K103" i="6"/>
  <c r="L103" i="6"/>
  <c r="A104" i="6"/>
  <c r="B104" i="6"/>
  <c r="C104" i="6"/>
  <c r="D104" i="6"/>
  <c r="E104" i="6"/>
  <c r="F104" i="6"/>
  <c r="G104" i="6"/>
  <c r="H104" i="6"/>
  <c r="I104" i="6"/>
  <c r="J104" i="6"/>
  <c r="K104" i="6"/>
  <c r="L104" i="6"/>
  <c r="A105" i="6"/>
  <c r="B105" i="6"/>
  <c r="C105" i="6"/>
  <c r="D105" i="6"/>
  <c r="E105" i="6"/>
  <c r="F105" i="6"/>
  <c r="G105" i="6"/>
  <c r="H105" i="6"/>
  <c r="I105" i="6"/>
  <c r="J105" i="6"/>
  <c r="K105" i="6"/>
  <c r="L105" i="6"/>
  <c r="A106" i="6"/>
  <c r="B106" i="6"/>
  <c r="C106" i="6"/>
  <c r="D106" i="6"/>
  <c r="E106" i="6"/>
  <c r="F106" i="6"/>
  <c r="G106" i="6"/>
  <c r="H106" i="6"/>
  <c r="I106" i="6"/>
  <c r="J106" i="6"/>
  <c r="K106" i="6"/>
  <c r="L106" i="6"/>
  <c r="A107" i="6"/>
  <c r="B107" i="6"/>
  <c r="C107" i="6"/>
  <c r="D107" i="6"/>
  <c r="E107" i="6"/>
  <c r="F107" i="6"/>
  <c r="G107" i="6"/>
  <c r="H107" i="6"/>
  <c r="I107" i="6"/>
  <c r="J107" i="6"/>
  <c r="K107" i="6"/>
  <c r="L107" i="6"/>
  <c r="A108" i="6"/>
  <c r="B108" i="6"/>
  <c r="C108" i="6"/>
  <c r="D108" i="6"/>
  <c r="E108" i="6"/>
  <c r="F108" i="6"/>
  <c r="G108" i="6"/>
  <c r="H108" i="6"/>
  <c r="I108" i="6"/>
  <c r="J108" i="6"/>
  <c r="K108" i="6"/>
  <c r="L108" i="6"/>
  <c r="A109" i="6"/>
  <c r="B109" i="6"/>
  <c r="C109" i="6"/>
  <c r="D109" i="6"/>
  <c r="E109" i="6"/>
  <c r="F109" i="6"/>
  <c r="G109" i="6"/>
  <c r="H109" i="6"/>
  <c r="I109" i="6"/>
  <c r="J109" i="6"/>
  <c r="K109" i="6"/>
  <c r="L109" i="6"/>
  <c r="A110" i="6"/>
  <c r="B110" i="6"/>
  <c r="C110" i="6"/>
  <c r="D110" i="6"/>
  <c r="E110" i="6"/>
  <c r="F110" i="6"/>
  <c r="G110" i="6"/>
  <c r="H110" i="6"/>
  <c r="I110" i="6"/>
  <c r="J110" i="6"/>
  <c r="K110" i="6"/>
  <c r="L110" i="6"/>
  <c r="A111" i="6"/>
  <c r="B111" i="6"/>
  <c r="C111" i="6"/>
  <c r="D111" i="6"/>
  <c r="E111" i="6"/>
  <c r="F111" i="6"/>
  <c r="G111" i="6"/>
  <c r="H111" i="6"/>
  <c r="I111" i="6"/>
  <c r="J111" i="6"/>
  <c r="K111" i="6"/>
  <c r="L111" i="6"/>
  <c r="A112" i="6"/>
  <c r="B112" i="6"/>
  <c r="C112" i="6"/>
  <c r="D112" i="6"/>
  <c r="E112" i="6"/>
  <c r="F112" i="6"/>
  <c r="G112" i="6"/>
  <c r="H112" i="6"/>
  <c r="I112" i="6"/>
  <c r="J112" i="6"/>
  <c r="K112" i="6"/>
  <c r="L112" i="6"/>
  <c r="A113" i="6"/>
  <c r="B113" i="6"/>
  <c r="C113" i="6"/>
  <c r="D113" i="6"/>
  <c r="E113" i="6"/>
  <c r="F113" i="6"/>
  <c r="G113" i="6"/>
  <c r="H113" i="6"/>
  <c r="I113" i="6"/>
  <c r="J113" i="6"/>
  <c r="K113" i="6"/>
  <c r="L113" i="6"/>
  <c r="A114" i="6"/>
  <c r="B114" i="6"/>
  <c r="C114" i="6"/>
  <c r="D114" i="6"/>
  <c r="E114" i="6"/>
  <c r="F114" i="6"/>
  <c r="G114" i="6"/>
  <c r="H114" i="6"/>
  <c r="I114" i="6"/>
  <c r="J114" i="6"/>
  <c r="K114" i="6"/>
  <c r="L114" i="6"/>
  <c r="A115" i="6"/>
  <c r="B115" i="6"/>
  <c r="C115" i="6"/>
  <c r="D115" i="6"/>
  <c r="E115" i="6"/>
  <c r="F115" i="6"/>
  <c r="G115" i="6"/>
  <c r="H115" i="6"/>
  <c r="I115" i="6"/>
  <c r="J115" i="6"/>
  <c r="K115" i="6"/>
  <c r="L115" i="6"/>
  <c r="A116" i="6"/>
  <c r="B116" i="6"/>
  <c r="C116" i="6"/>
  <c r="D116" i="6"/>
  <c r="E116" i="6"/>
  <c r="F116" i="6"/>
  <c r="G116" i="6"/>
  <c r="H116" i="6"/>
  <c r="I116" i="6"/>
  <c r="J116" i="6"/>
  <c r="K116" i="6"/>
  <c r="L116" i="6"/>
  <c r="A117" i="6"/>
  <c r="B117" i="6"/>
  <c r="C117" i="6"/>
  <c r="D117" i="6"/>
  <c r="E117" i="6"/>
  <c r="F117" i="6"/>
  <c r="G117" i="6"/>
  <c r="H117" i="6"/>
  <c r="I117" i="6"/>
  <c r="J117" i="6"/>
  <c r="K117" i="6"/>
  <c r="L117" i="6"/>
  <c r="A118" i="6"/>
  <c r="B118" i="6"/>
  <c r="C118" i="6"/>
  <c r="D118" i="6"/>
  <c r="E118" i="6"/>
  <c r="F118" i="6"/>
  <c r="G118" i="6"/>
  <c r="H118" i="6"/>
  <c r="I118" i="6"/>
  <c r="J118" i="6"/>
  <c r="K118" i="6"/>
  <c r="L118" i="6"/>
  <c r="A119" i="6"/>
  <c r="B119" i="6"/>
  <c r="C119" i="6"/>
  <c r="D119" i="6"/>
  <c r="E119" i="6"/>
  <c r="F119" i="6"/>
  <c r="G119" i="6"/>
  <c r="H119" i="6"/>
  <c r="I119" i="6"/>
  <c r="J119" i="6"/>
  <c r="K119" i="6"/>
  <c r="L119" i="6"/>
  <c r="A120" i="6"/>
  <c r="B120" i="6"/>
  <c r="C120" i="6"/>
  <c r="D120" i="6"/>
  <c r="E120" i="6"/>
  <c r="F120" i="6"/>
  <c r="G120" i="6"/>
  <c r="H120" i="6"/>
  <c r="I120" i="6"/>
  <c r="J120" i="6"/>
  <c r="K120" i="6"/>
  <c r="L120" i="6"/>
  <c r="A121" i="6"/>
  <c r="B121" i="6"/>
  <c r="C121" i="6"/>
  <c r="D121" i="6"/>
  <c r="E121" i="6"/>
  <c r="F121" i="6"/>
  <c r="G121" i="6"/>
  <c r="H121" i="6"/>
  <c r="I121" i="6"/>
  <c r="J121" i="6"/>
  <c r="K121" i="6"/>
  <c r="L121" i="6"/>
  <c r="A122" i="6"/>
  <c r="B122" i="6"/>
  <c r="C122" i="6"/>
  <c r="D122" i="6"/>
  <c r="E122" i="6"/>
  <c r="F122" i="6"/>
  <c r="G122" i="6"/>
  <c r="H122" i="6"/>
  <c r="I122" i="6"/>
  <c r="J122" i="6"/>
  <c r="K122" i="6"/>
  <c r="L122" i="6"/>
  <c r="A123" i="6"/>
  <c r="B123" i="6"/>
  <c r="C123" i="6"/>
  <c r="D123" i="6"/>
  <c r="E123" i="6"/>
  <c r="F123" i="6"/>
  <c r="G123" i="6"/>
  <c r="H123" i="6"/>
  <c r="I123" i="6"/>
  <c r="J123" i="6"/>
  <c r="K123" i="6"/>
  <c r="L123" i="6"/>
  <c r="A124" i="6"/>
  <c r="B124" i="6"/>
  <c r="C124" i="6"/>
  <c r="D124" i="6"/>
  <c r="E124" i="6"/>
  <c r="F124" i="6"/>
  <c r="G124" i="6"/>
  <c r="H124" i="6"/>
  <c r="I124" i="6"/>
  <c r="J124" i="6"/>
  <c r="K124" i="6"/>
  <c r="L124" i="6"/>
  <c r="A125" i="6"/>
  <c r="B125" i="6"/>
  <c r="C125" i="6"/>
  <c r="D125" i="6"/>
  <c r="E125" i="6"/>
  <c r="F125" i="6"/>
  <c r="G125" i="6"/>
  <c r="H125" i="6"/>
  <c r="I125" i="6"/>
  <c r="J125" i="6"/>
  <c r="K125" i="6"/>
  <c r="L125" i="6"/>
  <c r="A126" i="6"/>
  <c r="B126" i="6"/>
  <c r="C126" i="6"/>
  <c r="D126" i="6"/>
  <c r="E126" i="6"/>
  <c r="F126" i="6"/>
  <c r="G126" i="6"/>
  <c r="H126" i="6"/>
  <c r="I126" i="6"/>
  <c r="J126" i="6"/>
  <c r="K126" i="6"/>
  <c r="L126" i="6"/>
  <c r="A127" i="6"/>
  <c r="B127" i="6"/>
  <c r="C127" i="6"/>
  <c r="D127" i="6"/>
  <c r="E127" i="6"/>
  <c r="F127" i="6"/>
  <c r="G127" i="6"/>
  <c r="H127" i="6"/>
  <c r="I127" i="6"/>
  <c r="J127" i="6"/>
  <c r="K127" i="6"/>
  <c r="L127" i="6"/>
  <c r="A128" i="6"/>
  <c r="B128" i="6"/>
  <c r="C128" i="6"/>
  <c r="D128" i="6"/>
  <c r="E128" i="6"/>
  <c r="F128" i="6"/>
  <c r="G128" i="6"/>
  <c r="H128" i="6"/>
  <c r="I128" i="6"/>
  <c r="J128" i="6"/>
  <c r="K128" i="6"/>
  <c r="L128" i="6"/>
  <c r="A129" i="6"/>
  <c r="B129" i="6"/>
  <c r="C129" i="6"/>
  <c r="D129" i="6"/>
  <c r="E129" i="6"/>
  <c r="F129" i="6"/>
  <c r="G129" i="6"/>
  <c r="H129" i="6"/>
  <c r="I129" i="6"/>
  <c r="J129" i="6"/>
  <c r="K129" i="6"/>
  <c r="L129" i="6"/>
  <c r="A130" i="6"/>
  <c r="B130" i="6"/>
  <c r="C130" i="6"/>
  <c r="D130" i="6"/>
  <c r="E130" i="6"/>
  <c r="F130" i="6"/>
  <c r="G130" i="6"/>
  <c r="H130" i="6"/>
  <c r="I130" i="6"/>
  <c r="J130" i="6"/>
  <c r="K130" i="6"/>
  <c r="L130" i="6"/>
  <c r="A131" i="6"/>
  <c r="B131" i="6"/>
  <c r="C131" i="6"/>
  <c r="D131" i="6"/>
  <c r="E131" i="6"/>
  <c r="F131" i="6"/>
  <c r="G131" i="6"/>
  <c r="H131" i="6"/>
  <c r="I131" i="6"/>
  <c r="J131" i="6"/>
  <c r="K131" i="6"/>
  <c r="L131" i="6"/>
  <c r="A132" i="6"/>
  <c r="B132" i="6"/>
  <c r="C132" i="6"/>
  <c r="D132" i="6"/>
  <c r="E132" i="6"/>
  <c r="F132" i="6"/>
  <c r="G132" i="6"/>
  <c r="H132" i="6"/>
  <c r="I132" i="6"/>
  <c r="J132" i="6"/>
  <c r="K132" i="6"/>
  <c r="L132" i="6"/>
  <c r="A133" i="6"/>
  <c r="B133" i="6"/>
  <c r="C133" i="6"/>
  <c r="D133" i="6"/>
  <c r="E133" i="6"/>
  <c r="F133" i="6"/>
  <c r="G133" i="6"/>
  <c r="H133" i="6"/>
  <c r="I133" i="6"/>
  <c r="J133" i="6"/>
  <c r="K133" i="6"/>
  <c r="L133" i="6"/>
  <c r="A134" i="6"/>
  <c r="B134" i="6"/>
  <c r="C134" i="6"/>
  <c r="D134" i="6"/>
  <c r="E134" i="6"/>
  <c r="F134" i="6"/>
  <c r="G134" i="6"/>
  <c r="H134" i="6"/>
  <c r="I134" i="6"/>
  <c r="J134" i="6"/>
  <c r="K134" i="6"/>
  <c r="L134" i="6"/>
  <c r="A135" i="6"/>
  <c r="B135" i="6"/>
  <c r="C135" i="6"/>
  <c r="D135" i="6"/>
  <c r="E135" i="6"/>
  <c r="F135" i="6"/>
  <c r="G135" i="6"/>
  <c r="H135" i="6"/>
  <c r="I135" i="6"/>
  <c r="J135" i="6"/>
  <c r="K135" i="6"/>
  <c r="L135" i="6"/>
  <c r="A136" i="6"/>
  <c r="B136" i="6"/>
  <c r="C136" i="6"/>
  <c r="D136" i="6"/>
  <c r="E136" i="6"/>
  <c r="F136" i="6"/>
  <c r="G136" i="6"/>
  <c r="H136" i="6"/>
  <c r="I136" i="6"/>
  <c r="J136" i="6"/>
  <c r="K136" i="6"/>
  <c r="L136" i="6"/>
  <c r="A137" i="6"/>
  <c r="B137" i="6"/>
  <c r="C137" i="6"/>
  <c r="D137" i="6"/>
  <c r="E137" i="6"/>
  <c r="F137" i="6"/>
  <c r="G137" i="6"/>
  <c r="H137" i="6"/>
  <c r="I137" i="6"/>
  <c r="J137" i="6"/>
  <c r="K137" i="6"/>
  <c r="L137" i="6"/>
  <c r="A138" i="6"/>
  <c r="B138" i="6"/>
  <c r="C138" i="6"/>
  <c r="D138" i="6"/>
  <c r="E138" i="6"/>
  <c r="F138" i="6"/>
  <c r="G138" i="6"/>
  <c r="H138" i="6"/>
  <c r="I138" i="6"/>
  <c r="J138" i="6"/>
  <c r="K138" i="6"/>
  <c r="L138" i="6"/>
  <c r="A139" i="6"/>
  <c r="B139" i="6"/>
  <c r="C139" i="6"/>
  <c r="D139" i="6"/>
  <c r="E139" i="6"/>
  <c r="F139" i="6"/>
  <c r="G139" i="6"/>
  <c r="H139" i="6"/>
  <c r="I139" i="6"/>
  <c r="J139" i="6"/>
  <c r="K139" i="6"/>
  <c r="L139" i="6"/>
  <c r="A140" i="6"/>
  <c r="B140" i="6"/>
  <c r="C140" i="6"/>
  <c r="D140" i="6"/>
  <c r="E140" i="6"/>
  <c r="F140" i="6"/>
  <c r="G140" i="6"/>
  <c r="H140" i="6"/>
  <c r="I140" i="6"/>
  <c r="J140" i="6"/>
  <c r="K140" i="6"/>
  <c r="L140" i="6"/>
  <c r="M122" i="7"/>
  <c r="M92" i="7"/>
  <c r="M97" i="7"/>
  <c r="M102" i="7"/>
  <c r="M105" i="7"/>
  <c r="M111" i="7"/>
  <c r="M113" i="7"/>
  <c r="M121" i="7"/>
  <c r="M126" i="7"/>
  <c r="M127" i="7"/>
  <c r="M129" i="7"/>
  <c r="AH131" i="3"/>
  <c r="AH130" i="3"/>
  <c r="AH129" i="3"/>
  <c r="AK129" i="3"/>
  <c r="AH128" i="3"/>
  <c r="AH127" i="3"/>
  <c r="AH126" i="3"/>
  <c r="AK126" i="3"/>
  <c r="M120" i="7" l="1"/>
  <c r="M119" i="7"/>
  <c r="M104" i="7"/>
  <c r="M103" i="7"/>
  <c r="M95" i="7"/>
  <c r="M94" i="7"/>
  <c r="K129" i="7"/>
  <c r="AK131" i="3"/>
  <c r="AK128" i="3"/>
  <c r="M93" i="7"/>
  <c r="M101" i="7"/>
  <c r="AK130" i="3"/>
  <c r="M118" i="7"/>
  <c r="M117" i="7"/>
  <c r="M100" i="7"/>
  <c r="M99" i="7"/>
  <c r="M131" i="7"/>
  <c r="M116" i="7"/>
  <c r="M115" i="7"/>
  <c r="M128" i="7"/>
  <c r="M112" i="7"/>
  <c r="M96" i="7"/>
  <c r="M130" i="7"/>
  <c r="M114" i="7"/>
  <c r="M98" i="7"/>
  <c r="K126" i="7"/>
  <c r="M110" i="7"/>
  <c r="M124" i="7"/>
  <c r="M108" i="7"/>
  <c r="AK127" i="3"/>
  <c r="K128" i="7"/>
  <c r="AF129" i="3"/>
  <c r="AF131" i="3"/>
  <c r="AF130" i="3"/>
  <c r="AF128" i="3" l="1"/>
  <c r="K130" i="7"/>
  <c r="K127" i="7"/>
  <c r="K131" i="7"/>
  <c r="AF126" i="3"/>
  <c r="AF127" i="3"/>
  <c r="AK121" i="3" l="1"/>
  <c r="AK123" i="3"/>
  <c r="AK96" i="3"/>
  <c r="AK98" i="3"/>
  <c r="AK105" i="3"/>
  <c r="AK109" i="3"/>
  <c r="AK102" i="3" l="1"/>
  <c r="AK114" i="3"/>
  <c r="AK107" i="3"/>
  <c r="AK122" i="3"/>
  <c r="AK112" i="3"/>
  <c r="AK116" i="3"/>
  <c r="K102" i="7"/>
  <c r="AK100" i="3"/>
  <c r="AK110" i="3"/>
  <c r="AK115" i="3"/>
  <c r="AK125" i="3"/>
  <c r="AK120" i="3"/>
  <c r="K104" i="7"/>
  <c r="AK93" i="3"/>
  <c r="K109" i="7"/>
  <c r="AK103" i="3"/>
  <c r="K114" i="7"/>
  <c r="AK124" i="3"/>
  <c r="K112" i="7"/>
  <c r="AK94" i="3"/>
  <c r="K116" i="7"/>
  <c r="AK108" i="3"/>
  <c r="K125" i="7"/>
  <c r="AK95" i="3"/>
  <c r="AK119" i="3"/>
  <c r="AK111" i="3"/>
  <c r="AK99" i="3"/>
  <c r="AK118" i="3"/>
  <c r="AK113" i="3"/>
  <c r="AK117" i="3"/>
  <c r="AK92" i="3"/>
  <c r="K122" i="7"/>
  <c r="AK97" i="3"/>
  <c r="K124" i="7"/>
  <c r="AK104" i="3"/>
  <c r="AK106" i="3"/>
  <c r="AK101" i="3"/>
  <c r="K105" i="7"/>
  <c r="K123" i="7"/>
  <c r="K98" i="7"/>
  <c r="K121" i="7"/>
  <c r="K96" i="7"/>
  <c r="K108" i="7"/>
  <c r="K115" i="7" l="1"/>
  <c r="K100" i="7"/>
  <c r="K101" i="7"/>
  <c r="K94" i="7"/>
  <c r="K107" i="7"/>
  <c r="K110" i="7"/>
  <c r="K111" i="7"/>
  <c r="K120" i="7"/>
  <c r="K117" i="7"/>
  <c r="K93" i="7"/>
  <c r="K119" i="7"/>
  <c r="K99" i="7"/>
  <c r="K92" i="7"/>
  <c r="K113" i="7"/>
  <c r="K97" i="7"/>
  <c r="K95" i="7"/>
  <c r="K118" i="7"/>
  <c r="K106" i="7"/>
  <c r="K103" i="7"/>
  <c r="AF92" i="3"/>
  <c r="AH125" i="3"/>
  <c r="AH124" i="3"/>
  <c r="AH123" i="3"/>
  <c r="AH122" i="3"/>
  <c r="AH121" i="3"/>
  <c r="AH120" i="3"/>
  <c r="AF120" i="3"/>
  <c r="AH119" i="3"/>
  <c r="AF119" i="3"/>
  <c r="AH118" i="3"/>
  <c r="AF118" i="3"/>
  <c r="AH117" i="3"/>
  <c r="AF117" i="3"/>
  <c r="AH116" i="3"/>
  <c r="AF116" i="3"/>
  <c r="AH115" i="3"/>
  <c r="AF115" i="3"/>
  <c r="AH114" i="3"/>
  <c r="AF114" i="3"/>
  <c r="AH113" i="3"/>
  <c r="AF113" i="3"/>
  <c r="AH112" i="3"/>
  <c r="AF112" i="3"/>
  <c r="AH111" i="3"/>
  <c r="AF111" i="3"/>
  <c r="AH110" i="3"/>
  <c r="AF110" i="3"/>
  <c r="AH109" i="3"/>
  <c r="AF109" i="3"/>
  <c r="AH108" i="3"/>
  <c r="AF108" i="3"/>
  <c r="AH107" i="3"/>
  <c r="AF107" i="3"/>
  <c r="AH106" i="3"/>
  <c r="AF106" i="3"/>
  <c r="AH105" i="3"/>
  <c r="AF105" i="3"/>
  <c r="AH104" i="3"/>
  <c r="AF104" i="3"/>
  <c r="AH103" i="3"/>
  <c r="AF103" i="3"/>
  <c r="AH102" i="3"/>
  <c r="AF102" i="3"/>
  <c r="AH101" i="3"/>
  <c r="AF101" i="3"/>
  <c r="AH100" i="3"/>
  <c r="AF100" i="3"/>
  <c r="AH99" i="3"/>
  <c r="AF99" i="3"/>
  <c r="AH98" i="3"/>
  <c r="AF98" i="3"/>
  <c r="AH97" i="3"/>
  <c r="AF97" i="3"/>
  <c r="AH96" i="3"/>
  <c r="AF96" i="3"/>
  <c r="AH95" i="3"/>
  <c r="AF95" i="3"/>
  <c r="AH94" i="3"/>
  <c r="AF94" i="3"/>
  <c r="AH93" i="3"/>
  <c r="AF93" i="3"/>
  <c r="AH92" i="3"/>
  <c r="M91" i="7"/>
  <c r="AH91" i="3"/>
  <c r="M90" i="7"/>
  <c r="AH90" i="3"/>
  <c r="M89" i="7"/>
  <c r="AH89" i="3"/>
  <c r="AK89" i="3"/>
  <c r="M88" i="7"/>
  <c r="AH88" i="3"/>
  <c r="M87" i="7"/>
  <c r="AH87" i="3"/>
  <c r="M86" i="7"/>
  <c r="AH86" i="3"/>
  <c r="AH85" i="3"/>
  <c r="AH84" i="3"/>
  <c r="AK84" i="3"/>
  <c r="AH83" i="3"/>
  <c r="AK83" i="3"/>
  <c r="AH82" i="3"/>
  <c r="AH81" i="3"/>
  <c r="AH80" i="3"/>
  <c r="AH79" i="3"/>
  <c r="AK79" i="3"/>
  <c r="AH78" i="3"/>
  <c r="AH77" i="3"/>
  <c r="AH76" i="3"/>
  <c r="AH75" i="3"/>
  <c r="AH74" i="3"/>
  <c r="AH73" i="3"/>
  <c r="AH72" i="3"/>
  <c r="AH71" i="3"/>
  <c r="AK71" i="3"/>
  <c r="AK73" i="3" l="1"/>
  <c r="AK76" i="3"/>
  <c r="AK81" i="3"/>
  <c r="AK82" i="3"/>
  <c r="M75" i="7"/>
  <c r="M85" i="7"/>
  <c r="M83" i="7"/>
  <c r="M73" i="7"/>
  <c r="M81" i="7"/>
  <c r="M74" i="7"/>
  <c r="M79" i="7"/>
  <c r="M84" i="7"/>
  <c r="M72" i="7"/>
  <c r="M80" i="7"/>
  <c r="M76" i="7"/>
  <c r="M71" i="7"/>
  <c r="M78" i="7"/>
  <c r="M77" i="7"/>
  <c r="M82" i="7"/>
  <c r="AK78" i="3"/>
  <c r="AK75" i="3"/>
  <c r="AK74" i="3"/>
  <c r="AK80" i="3"/>
  <c r="AK88" i="3"/>
  <c r="AF71" i="3"/>
  <c r="K79" i="7"/>
  <c r="AK87" i="3"/>
  <c r="K89" i="7"/>
  <c r="AF124" i="3"/>
  <c r="AF88" i="3"/>
  <c r="AK91" i="3"/>
  <c r="AF83" i="3"/>
  <c r="AK72" i="3"/>
  <c r="AF73" i="3"/>
  <c r="AF75" i="3"/>
  <c r="AK77" i="3"/>
  <c r="AK86" i="3"/>
  <c r="AK90" i="3"/>
  <c r="AK85" i="3"/>
  <c r="AF122" i="3"/>
  <c r="K72" i="7" l="1"/>
  <c r="K82" i="7"/>
  <c r="K81" i="7"/>
  <c r="K85" i="7"/>
  <c r="K77" i="7"/>
  <c r="K80" i="7"/>
  <c r="AF81" i="3"/>
  <c r="K76" i="7"/>
  <c r="AF76" i="3"/>
  <c r="AF86" i="3"/>
  <c r="K86" i="7"/>
  <c r="AF91" i="3"/>
  <c r="K91" i="7"/>
  <c r="AF82" i="3"/>
  <c r="AF72" i="3"/>
  <c r="AF89" i="3"/>
  <c r="AF77" i="3"/>
  <c r="AF79" i="3"/>
  <c r="AF80" i="3"/>
  <c r="K88" i="7"/>
  <c r="K71" i="7"/>
  <c r="AF85" i="3"/>
  <c r="K83" i="7"/>
  <c r="K73" i="7"/>
  <c r="K75" i="7"/>
  <c r="AF125" i="3"/>
  <c r="AF123" i="3"/>
  <c r="AF121" i="3"/>
  <c r="AF87" i="3"/>
  <c r="K87" i="7"/>
  <c r="AF78" i="3"/>
  <c r="K78" i="7"/>
  <c r="K90" i="7"/>
  <c r="AF90" i="3"/>
  <c r="AF74" i="3"/>
  <c r="K74" i="7"/>
  <c r="AF84" i="3"/>
  <c r="K84" i="7"/>
  <c r="AH70" i="3" l="1"/>
  <c r="AK70" i="3"/>
  <c r="AH69" i="3"/>
  <c r="AK69" i="3"/>
  <c r="AH68" i="3"/>
  <c r="AH67" i="3"/>
  <c r="AH66" i="3"/>
  <c r="AH65" i="3"/>
  <c r="AK65" i="3"/>
  <c r="AH64" i="3"/>
  <c r="AH63" i="3"/>
  <c r="AH62" i="3"/>
  <c r="AK61" i="3"/>
  <c r="AH61" i="3"/>
  <c r="AH60" i="3"/>
  <c r="AH59" i="3"/>
  <c r="AH58" i="3"/>
  <c r="M63" i="7" l="1"/>
  <c r="M69" i="7"/>
  <c r="M65" i="7"/>
  <c r="M68" i="7"/>
  <c r="M61" i="7"/>
  <c r="M60" i="7"/>
  <c r="M58" i="7"/>
  <c r="M66" i="7"/>
  <c r="M67" i="7"/>
  <c r="M59" i="7"/>
  <c r="M62" i="7"/>
  <c r="AK59" i="3"/>
  <c r="M64" i="7"/>
  <c r="M70" i="7"/>
  <c r="AK66" i="3"/>
  <c r="AK62" i="3"/>
  <c r="AF63" i="3"/>
  <c r="AK58" i="3"/>
  <c r="K69" i="7"/>
  <c r="AF60" i="3"/>
  <c r="AK68" i="3"/>
  <c r="AK63" i="3"/>
  <c r="AF64" i="3"/>
  <c r="AF67" i="3"/>
  <c r="AF58" i="3"/>
  <c r="AK60" i="3"/>
  <c r="AK64" i="3"/>
  <c r="AF65" i="3"/>
  <c r="AK67" i="3"/>
  <c r="AH57" i="3"/>
  <c r="AH56" i="3"/>
  <c r="AH55" i="3"/>
  <c r="AH54" i="3"/>
  <c r="AH53" i="3"/>
  <c r="AH52" i="3"/>
  <c r="AH51" i="3"/>
  <c r="AH50" i="3"/>
  <c r="AH49" i="3"/>
  <c r="AK49" i="3"/>
  <c r="AH48" i="3"/>
  <c r="AH47" i="3"/>
  <c r="AH46" i="3"/>
  <c r="AK47" i="3" l="1"/>
  <c r="M52" i="7"/>
  <c r="M56" i="7"/>
  <c r="M55" i="7"/>
  <c r="M48" i="7"/>
  <c r="M54" i="7"/>
  <c r="M53" i="7"/>
  <c r="M51" i="7"/>
  <c r="M49" i="7"/>
  <c r="M46" i="7"/>
  <c r="M47" i="7"/>
  <c r="M50" i="7"/>
  <c r="AK55" i="3"/>
  <c r="M57" i="7"/>
  <c r="K68" i="7"/>
  <c r="AK46" i="3"/>
  <c r="AK53" i="3"/>
  <c r="AK51" i="3"/>
  <c r="K65" i="7"/>
  <c r="AF62" i="3"/>
  <c r="K62" i="7"/>
  <c r="AF59" i="3"/>
  <c r="K59" i="7"/>
  <c r="AF52" i="3"/>
  <c r="AF69" i="3"/>
  <c r="AF54" i="3"/>
  <c r="AK56" i="3"/>
  <c r="AF68" i="3"/>
  <c r="K64" i="7"/>
  <c r="K60" i="7"/>
  <c r="AK48" i="3"/>
  <c r="K58" i="7"/>
  <c r="AK50" i="3"/>
  <c r="AK52" i="3"/>
  <c r="K63" i="7"/>
  <c r="K67" i="7"/>
  <c r="AK54" i="3"/>
  <c r="AK57" i="3"/>
  <c r="AF66" i="3"/>
  <c r="K66" i="7"/>
  <c r="AF70" i="3"/>
  <c r="K70" i="7"/>
  <c r="AF61" i="3"/>
  <c r="K61" i="7"/>
  <c r="AH45" i="3"/>
  <c r="AH44" i="3"/>
  <c r="AH43" i="3"/>
  <c r="AH42" i="3"/>
  <c r="AH41" i="3"/>
  <c r="AH40" i="3"/>
  <c r="AK40" i="3"/>
  <c r="AH39" i="3"/>
  <c r="AH38" i="3"/>
  <c r="AH37" i="3"/>
  <c r="AH21" i="3"/>
  <c r="AH22" i="3"/>
  <c r="AH23" i="3"/>
  <c r="AH24" i="3"/>
  <c r="AH25" i="3"/>
  <c r="AH26" i="3"/>
  <c r="AH27" i="3"/>
  <c r="AH29" i="3"/>
  <c r="AH30" i="3"/>
  <c r="AH31" i="3"/>
  <c r="AH32" i="3"/>
  <c r="AH33" i="3"/>
  <c r="AH34" i="3"/>
  <c r="AH35" i="3"/>
  <c r="AH36" i="3"/>
  <c r="AH20" i="3"/>
  <c r="AH19" i="3"/>
  <c r="AH18" i="3"/>
  <c r="AH17" i="3"/>
  <c r="AH16" i="3"/>
  <c r="K55" i="7" l="1"/>
  <c r="M16" i="7"/>
  <c r="M40" i="7"/>
  <c r="M36" i="7"/>
  <c r="M43" i="7"/>
  <c r="M21" i="7"/>
  <c r="M37" i="7"/>
  <c r="M31" i="7"/>
  <c r="M19" i="7"/>
  <c r="M33" i="7"/>
  <c r="M30" i="7"/>
  <c r="M39" i="7"/>
  <c r="M18" i="7"/>
  <c r="M24" i="7"/>
  <c r="M42" i="7"/>
  <c r="M29" i="7"/>
  <c r="M34" i="7"/>
  <c r="M20" i="7"/>
  <c r="M25" i="7"/>
  <c r="M28" i="7"/>
  <c r="M38" i="7"/>
  <c r="M17" i="7"/>
  <c r="M32" i="7"/>
  <c r="M22" i="7"/>
  <c r="M23" i="7"/>
  <c r="M26" i="7"/>
  <c r="M45" i="7"/>
  <c r="M35" i="7"/>
  <c r="M41" i="7"/>
  <c r="M44" i="7"/>
  <c r="M27" i="7"/>
  <c r="K51" i="7"/>
  <c r="AF57" i="3"/>
  <c r="K57" i="7"/>
  <c r="K50" i="7"/>
  <c r="AF50" i="3"/>
  <c r="AF48" i="3"/>
  <c r="K48" i="7"/>
  <c r="AF41" i="3"/>
  <c r="AK43" i="3"/>
  <c r="K52" i="7"/>
  <c r="AK22" i="3"/>
  <c r="AF51" i="3"/>
  <c r="AK39" i="3"/>
  <c r="K40" i="7"/>
  <c r="AK41" i="3"/>
  <c r="AK37" i="3"/>
  <c r="AK42" i="3"/>
  <c r="AF55" i="3"/>
  <c r="AF38" i="3"/>
  <c r="AK44" i="3"/>
  <c r="AK38" i="3"/>
  <c r="AF42" i="3"/>
  <c r="AK45" i="3"/>
  <c r="K54" i="7"/>
  <c r="AF53" i="3"/>
  <c r="K53" i="7"/>
  <c r="K46" i="7"/>
  <c r="AF46" i="3"/>
  <c r="AF56" i="3"/>
  <c r="K56" i="7"/>
  <c r="K47" i="7"/>
  <c r="AF47" i="3"/>
  <c r="AF49" i="3"/>
  <c r="K49" i="7"/>
  <c r="AF43" i="3"/>
  <c r="AF30" i="3"/>
  <c r="AK36" i="3"/>
  <c r="AK35" i="3"/>
  <c r="AK34" i="3"/>
  <c r="AK33" i="3"/>
  <c r="AK32" i="3"/>
  <c r="AK31" i="3"/>
  <c r="AK30" i="3"/>
  <c r="AK29" i="3"/>
  <c r="AK27" i="3"/>
  <c r="AK26" i="3"/>
  <c r="AK25" i="3"/>
  <c r="AK24" i="3"/>
  <c r="AK23" i="3"/>
  <c r="AK21" i="3"/>
  <c r="AK16" i="3"/>
  <c r="AF24" i="3"/>
  <c r="AF34" i="3"/>
  <c r="AF33" i="3"/>
  <c r="AF31" i="3"/>
  <c r="AF26" i="3"/>
  <c r="AF32" i="3"/>
  <c r="AF17" i="3"/>
  <c r="AF27" i="3"/>
  <c r="AF22" i="3"/>
  <c r="AF36" i="3"/>
  <c r="AF28" i="3"/>
  <c r="AK28" i="3"/>
  <c r="AH28" i="3"/>
  <c r="AK18" i="3"/>
  <c r="AK19" i="3"/>
  <c r="AK20" i="3"/>
  <c r="AK17" i="3"/>
  <c r="AF16" i="3"/>
  <c r="AH5" i="3"/>
  <c r="AH6" i="3"/>
  <c r="AH7" i="3"/>
  <c r="AH8" i="3"/>
  <c r="AH9" i="3"/>
  <c r="AH10" i="3"/>
  <c r="AH11" i="3"/>
  <c r="AH12" i="3"/>
  <c r="AH13" i="3"/>
  <c r="K23" i="7" l="1"/>
  <c r="M5" i="7"/>
  <c r="M13" i="7"/>
  <c r="M11" i="7"/>
  <c r="M7" i="7"/>
  <c r="M6" i="7"/>
  <c r="M12" i="7"/>
  <c r="M10" i="7"/>
  <c r="M9" i="7"/>
  <c r="M8" i="7"/>
  <c r="K39" i="7"/>
  <c r="K38" i="7"/>
  <c r="K42" i="7"/>
  <c r="K41" i="7"/>
  <c r="AF40" i="3"/>
  <c r="AF39" i="3"/>
  <c r="AF11" i="3"/>
  <c r="AF23" i="3"/>
  <c r="K43" i="7"/>
  <c r="AF45" i="3"/>
  <c r="K45" i="7"/>
  <c r="AF44" i="3"/>
  <c r="K44" i="7"/>
  <c r="K26" i="7"/>
  <c r="AF37" i="3"/>
  <c r="K37" i="7"/>
  <c r="K30" i="7"/>
  <c r="K29" i="7"/>
  <c r="K25" i="7"/>
  <c r="K21" i="7"/>
  <c r="K18" i="7"/>
  <c r="K20" i="7"/>
  <c r="K19" i="7"/>
  <c r="K24" i="7"/>
  <c r="K34" i="7"/>
  <c r="K33" i="7"/>
  <c r="K31" i="7"/>
  <c r="K28" i="7"/>
  <c r="K32" i="7"/>
  <c r="K36" i="7"/>
  <c r="AF21" i="3"/>
  <c r="AF20" i="3"/>
  <c r="K35" i="7"/>
  <c r="AF35" i="3"/>
  <c r="K27" i="7"/>
  <c r="K22" i="7"/>
  <c r="AF19" i="3"/>
  <c r="K17" i="7"/>
  <c r="AF18" i="3"/>
  <c r="AF29" i="3"/>
  <c r="K16" i="7"/>
  <c r="AF25" i="3"/>
  <c r="AK13" i="3"/>
  <c r="AK12" i="3"/>
  <c r="K12" i="7"/>
  <c r="AK5" i="3"/>
  <c r="AK6" i="3"/>
  <c r="AK7" i="3"/>
  <c r="AK8" i="3"/>
  <c r="AK9" i="3"/>
  <c r="AK10" i="3"/>
  <c r="AK11" i="3"/>
  <c r="AF8" i="3"/>
  <c r="R4" i="7"/>
  <c r="S4" i="7"/>
  <c r="Q4" i="7"/>
  <c r="J4" i="7"/>
  <c r="I4" i="7"/>
  <c r="H4" i="7"/>
  <c r="G4" i="7"/>
  <c r="F4" i="7"/>
  <c r="B4" i="7"/>
  <c r="C4" i="7"/>
  <c r="D4" i="7"/>
  <c r="E4" i="7"/>
  <c r="A4" i="7"/>
  <c r="K11" i="7" l="1"/>
  <c r="K13" i="7"/>
  <c r="AF12" i="3"/>
  <c r="AF13" i="3"/>
  <c r="K9" i="7"/>
  <c r="AF9" i="3"/>
  <c r="K8" i="7"/>
  <c r="K7" i="7"/>
  <c r="AF7" i="3"/>
  <c r="K6" i="7"/>
  <c r="AF6" i="3"/>
  <c r="K10" i="7"/>
  <c r="AF10" i="3"/>
  <c r="K5" i="7"/>
  <c r="AF5" i="3"/>
  <c r="L4" i="6"/>
  <c r="K4" i="6"/>
  <c r="J4" i="6"/>
  <c r="I4" i="6"/>
  <c r="H4" i="6"/>
  <c r="G4" i="6"/>
  <c r="E4" i="6"/>
  <c r="F4" i="6"/>
  <c r="D4" i="6"/>
  <c r="C4" i="6"/>
  <c r="B4" i="6"/>
  <c r="A4" i="6"/>
  <c r="F15" i="5" l="1"/>
  <c r="F8" i="5"/>
  <c r="AZ4" i="3" l="1"/>
  <c r="P4" i="7" s="1"/>
  <c r="AY4" i="3"/>
  <c r="O4" i="7" s="1"/>
  <c r="AX4" i="3"/>
  <c r="N4" i="7" s="1"/>
  <c r="AV4" i="3"/>
  <c r="AS4" i="3"/>
  <c r="AH4" i="3" s="1"/>
  <c r="AQ4" i="3"/>
  <c r="AP4" i="3"/>
  <c r="AN4" i="3"/>
  <c r="AO4" i="3" s="1"/>
  <c r="AL4" i="3"/>
  <c r="AM4" i="3" s="1"/>
  <c r="AW4" i="3" l="1"/>
  <c r="M4" i="7" s="1"/>
  <c r="L4" i="7"/>
  <c r="AT4" i="3"/>
  <c r="AK4" i="3" s="1"/>
  <c r="AR4" i="3"/>
  <c r="AF4" i="3" s="1"/>
  <c r="AU4" i="3" l="1"/>
  <c r="K4" i="7" s="1"/>
  <c r="F41" i="5" l="1"/>
  <c r="F40" i="5"/>
</calcChain>
</file>

<file path=xl/sharedStrings.xml><?xml version="1.0" encoding="utf-8"?>
<sst xmlns="http://schemas.openxmlformats.org/spreadsheetml/2006/main" count="5477" uniqueCount="914">
  <si>
    <t>TIPO DE ORIGEN</t>
  </si>
  <si>
    <t>ID</t>
  </si>
  <si>
    <t xml:space="preserve">Proceso que identifica el activo </t>
  </si>
  <si>
    <t>Nombre del activo</t>
  </si>
  <si>
    <t>Descripción del activo</t>
  </si>
  <si>
    <t>Tipo</t>
  </si>
  <si>
    <t>Custodio</t>
  </si>
  <si>
    <t>Medio de conservación</t>
  </si>
  <si>
    <t>Idioma</t>
  </si>
  <si>
    <t>Ubicación física</t>
  </si>
  <si>
    <t>Ubicación digital</t>
  </si>
  <si>
    <t>Interno</t>
  </si>
  <si>
    <t>Externo</t>
  </si>
  <si>
    <t>Serie</t>
  </si>
  <si>
    <t>Subserie</t>
  </si>
  <si>
    <t>Contiene datos personales?</t>
  </si>
  <si>
    <t>Sensible</t>
  </si>
  <si>
    <t>Privado</t>
  </si>
  <si>
    <t>Semiprivado</t>
  </si>
  <si>
    <t>Público</t>
  </si>
  <si>
    <t>Niños, niñas y adolescentes</t>
  </si>
  <si>
    <t>Finalidad de la recolección de los datos personales</t>
  </si>
  <si>
    <t>Cuenta con las autorizaciones para el tratamiento de datos personales</t>
  </si>
  <si>
    <t>Fecha de retiro</t>
  </si>
  <si>
    <t xml:space="preserve">Fundamento constitucional o legal </t>
  </si>
  <si>
    <t>Fundamento jurídico de la excepción</t>
  </si>
  <si>
    <t>Excepción total o parcial</t>
  </si>
  <si>
    <t xml:space="preserve">Fecha de la calificación </t>
  </si>
  <si>
    <t xml:space="preserve">Plazo de la clasificación o reserva </t>
  </si>
  <si>
    <t>Propietario de la información</t>
  </si>
  <si>
    <t>CLASIFICACIÓN DOCUMENTAL (categoría de la información)</t>
  </si>
  <si>
    <t>Dependencia</t>
  </si>
  <si>
    <t>TIPO DE ACTIVO</t>
  </si>
  <si>
    <t>PROPIEDAD</t>
  </si>
  <si>
    <t>IDENTIFICACIÓN GENERAL DEL ACTIVO</t>
  </si>
  <si>
    <t>MEDIO DE CONSERVACIÓN Y UBICACIÓN</t>
  </si>
  <si>
    <t>NIVEL DE CLASIFICACIÓN</t>
  </si>
  <si>
    <t xml:space="preserve">Frecuencia de generación </t>
  </si>
  <si>
    <t>Formato(s) usado(s) para almacenar la información</t>
  </si>
  <si>
    <t>Nivel de Criticidad</t>
  </si>
  <si>
    <t>Etiquetado</t>
  </si>
  <si>
    <t>CLASIFICACIÓN DE DATOS PERSONALES</t>
  </si>
  <si>
    <t>Objetivo Legítimo de la Excepción</t>
  </si>
  <si>
    <t xml:space="preserve">CLASIFICACIÓN DE LOS ACTIVOS DE INFORMACIÓN (Conforme a la Ley 1712 de 2014) </t>
  </si>
  <si>
    <t>Información Publicada /  Disponible</t>
  </si>
  <si>
    <t>Tipo de Proceso</t>
  </si>
  <si>
    <t>Clasificación de la información</t>
  </si>
  <si>
    <t>Nombre del responsable de la identificación de activos del proceso o dependencia</t>
  </si>
  <si>
    <t>Nombre del responsable del proceso que aprueba los activos</t>
  </si>
  <si>
    <t>Proceso</t>
  </si>
  <si>
    <t>DEPENDENCIAS</t>
  </si>
  <si>
    <t>Tipo Proceso</t>
  </si>
  <si>
    <t>Procesos</t>
  </si>
  <si>
    <t>GERENCIA</t>
  </si>
  <si>
    <t>UNIDAD ADMINISTRATIVA</t>
  </si>
  <si>
    <t>ESTRATEGICOS</t>
  </si>
  <si>
    <t>DIRECCIONAMIENTO ESTRATÉGICO</t>
  </si>
  <si>
    <t>DESPACHO_SECRETARIA</t>
  </si>
  <si>
    <t>DESPACHO SECRETARIA</t>
  </si>
  <si>
    <t>MISIONALES</t>
  </si>
  <si>
    <t>SUBSECRETARÍA_DE_GOBERNANZA</t>
  </si>
  <si>
    <t>OFICINA DE CONTROL INTERNO</t>
  </si>
  <si>
    <t>APOYO</t>
  </si>
  <si>
    <t>SUBSECRETARÍA DISTRITAL DE CULTURA CIUDADANA Y  GESTION DEL CONOCIMIENTO</t>
  </si>
  <si>
    <t>OFICINA DE CONTROL INTERNO DISCIPLINARIO</t>
  </si>
  <si>
    <t>EVALUACION</t>
  </si>
  <si>
    <t>DIRECCION DE ARTE CULTURA Y PATRIMONIO</t>
  </si>
  <si>
    <t>OFICINA ASESORA JURÍDICA</t>
  </si>
  <si>
    <t>OFICINA ASESORA DE COMUNICACIONES</t>
  </si>
  <si>
    <t>DIRECCION DE GESTIÓN CORPORATIVA</t>
  </si>
  <si>
    <t>OFICINA ASESORA DE PLANEACIÓN</t>
  </si>
  <si>
    <t>OFICINA DE TECNOLOGIAS DE LA INFORMACIÓN</t>
  </si>
  <si>
    <t>DIRECCION DE FOMENTO</t>
  </si>
  <si>
    <t>DIRECCION DE ASUNTOS LOCALES Y PARTICIPACIÓN</t>
  </si>
  <si>
    <t>GESTIÓN JURÍDICA</t>
  </si>
  <si>
    <t>DIRECCIÓN DE ECONOMIA ESTUDIOS Y POLITICA</t>
  </si>
  <si>
    <t>DIRECCIÓN DE PERSONAS JURIDICAS</t>
  </si>
  <si>
    <t>SDIRECCIÓN DE OBSERVATORIO Y GESTION DEL CONOCIMIENTO CULTURAL</t>
  </si>
  <si>
    <t>SUBDIRECCIÓN DE GESTIÓN CULTURAL Y ARTISTICA</t>
  </si>
  <si>
    <t>SUBDIRECCIÓN DE INFRAESTRUCTURA  Y PATRIMONIO CULTURAL</t>
  </si>
  <si>
    <t>GRUPO INTERNO DE TRABAJO DE GESTIÓN DEL TALENTO HUMANOS</t>
  </si>
  <si>
    <t>GRUPO INTERNO DE TRABAJO DE GESTIÓN DE FINANCIERA</t>
  </si>
  <si>
    <t>GRUPO INTERNO DE TRABAJO DE GESTIÓN SERVICIOS ADMINISTRATIVOS</t>
  </si>
  <si>
    <t>CONFIDENCIALIDAD DOCUMENTAL</t>
  </si>
  <si>
    <t>¿ EL ACTIVO ALMACENA O PROCESA INFORMACIÓN…</t>
  </si>
  <si>
    <t>PUNTAJE</t>
  </si>
  <si>
    <t>OBJETIVO LEGÍTIMO DE LA EXCEPCIÓN</t>
  </si>
  <si>
    <t>CLASIFICACIÓN DE LA INFORMACIÓN</t>
  </si>
  <si>
    <t>FUNDAMENTO CONSTITUCIONAL O LEGAL</t>
  </si>
  <si>
    <t>1) INFORMACIÓN PÚBLICA</t>
  </si>
  <si>
    <t>BAJO</t>
  </si>
  <si>
    <t>INFORMACIÓN PÚBLICA</t>
  </si>
  <si>
    <t>ALTO</t>
  </si>
  <si>
    <t>INFORMACIÓN PÚBLICA CLASIFICADA</t>
  </si>
  <si>
    <t>INFORMACIÓN PÚBLICA RESERVADA</t>
  </si>
  <si>
    <t>LEY 1581 DE 2012 ARTÍCULO 7°. DERECHOS DE LOS NIÑOS, NIÑAS Y ADOLESCENTES. EN EL TRATAMIENTO SE ASEGURARÁ EL RESPETO A LOS DERECHOS PREVALENTES DE LOS NIÑOS, NIÑAS Y ADOLESCENTES.
QUEDA PROSCRITO EL TRATAMIENTO DE DATOS PERSONALES DE NIÑOS, NIÑAS Y ADOLESCENTES, SALVO AQUELLOS DATOS QUE SEAN DE NATURALEZA PÚBLICA.</t>
  </si>
  <si>
    <t>INTEGRIDAD</t>
  </si>
  <si>
    <t>PREGUNTA</t>
  </si>
  <si>
    <t>Valoración</t>
  </si>
  <si>
    <t>Se produce impacto por el compromiso de la integridad del activo de información a nivel:</t>
  </si>
  <si>
    <t>1) INSIGNIFICANTE</t>
  </si>
  <si>
    <t>2) MENOR</t>
  </si>
  <si>
    <t>3) MODERADO</t>
  </si>
  <si>
    <t>MEDIO</t>
  </si>
  <si>
    <t>4) MAYOR</t>
  </si>
  <si>
    <t>5) CATASTRÓFICO</t>
  </si>
  <si>
    <t>DISPONIBILIDAD</t>
  </si>
  <si>
    <t>La pérdida de disponibilidad:</t>
  </si>
  <si>
    <t>Menor que 2</t>
  </si>
  <si>
    <t>1) NO APLICA / NO ES RELEVANTE</t>
  </si>
  <si>
    <t>Mayor a 2 y menor que 3,0</t>
  </si>
  <si>
    <t>2) ES CRÍTICO PARA LAS OPERACIONES INTERNAS</t>
  </si>
  <si>
    <t>Mayor a 3,0</t>
  </si>
  <si>
    <t>3) PODRÍA AFECTAR LA TOMA DE DECISIONES</t>
  </si>
  <si>
    <t>4) ES CRÍTICO PARA EL SERVICIO HACIA TERCEROS</t>
  </si>
  <si>
    <t>5) PUEDE GENERAR INCUMPLIMIENTOS LEGALES Y REGLAMENTARIOS</t>
  </si>
  <si>
    <t>El tiempo máximo de recuperación aceptable es:</t>
  </si>
  <si>
    <t>1) 4 HORAS</t>
  </si>
  <si>
    <t>2) 8 HORAS</t>
  </si>
  <si>
    <t>3) 24 HORAS</t>
  </si>
  <si>
    <t>4) 48 HORAS</t>
  </si>
  <si>
    <t>5) 7 DÍAS</t>
  </si>
  <si>
    <t>6) 14 DÍAS</t>
  </si>
  <si>
    <t>7) 30 DÍAS</t>
  </si>
  <si>
    <t>8) &gt;30 DÍAS</t>
  </si>
  <si>
    <t xml:space="preserve">¿Que impacto se produce por la pérdida de la integridad de este activo de información? </t>
  </si>
  <si>
    <t>¿El activo almacena información relacionada con?</t>
  </si>
  <si>
    <t>¿La pérdida de disponibilidad cómo afecta el activo de información?</t>
  </si>
  <si>
    <t>¿El tiempo máximo de indisponibilidad del activo de información es?</t>
  </si>
  <si>
    <t>CONFIDENCIALIDAD</t>
  </si>
  <si>
    <t>1) PÚBLICO EN GENERAL</t>
  </si>
  <si>
    <t>PÚBLICA</t>
  </si>
  <si>
    <t>2) INTERNO DE LA ENTIDAD</t>
  </si>
  <si>
    <t>GENERAL (uso interno)</t>
  </si>
  <si>
    <t>3) PROCESOS</t>
  </si>
  <si>
    <t>CLASIFICADA</t>
  </si>
  <si>
    <t>4) ALTA DIRECCIÓN</t>
  </si>
  <si>
    <t>RESERVADA</t>
  </si>
  <si>
    <t>DESCRIPCIÓN</t>
  </si>
  <si>
    <t>HARDWARE</t>
  </si>
  <si>
    <t>SOFTWARE</t>
  </si>
  <si>
    <t>SERVICIOS</t>
  </si>
  <si>
    <t>FRECUENCIA DE ACTUALIZACIÓN</t>
  </si>
  <si>
    <t>EN LINEA</t>
  </si>
  <si>
    <t>DIARIO</t>
  </si>
  <si>
    <t>QUINCENAL</t>
  </si>
  <si>
    <t>MENSUAL</t>
  </si>
  <si>
    <t>BIMENSUAL</t>
  </si>
  <si>
    <t>TRIMESTRAL</t>
  </si>
  <si>
    <t>SEMESTRAL</t>
  </si>
  <si>
    <t>ANUAL</t>
  </si>
  <si>
    <t>POR DEMANDA</t>
  </si>
  <si>
    <t>DIRECCION_DE_ARTE_CULTURA_Y_PATRIMONIO</t>
  </si>
  <si>
    <t>DIRECCION_DE_LECTURAS_Y_BIBLIOTECAS</t>
  </si>
  <si>
    <t>DIRECCION_DE_GESTION_CORPORATIVA</t>
  </si>
  <si>
    <t>DIRECCION DE LECTURAS Y BIBLIOTECAS</t>
  </si>
  <si>
    <t>SEGUIMIENTO Y EVALUACION DE LA GESTION</t>
  </si>
  <si>
    <t>GESTIÓN OPERATIVA DE TI</t>
  </si>
  <si>
    <t>GESTIÓN FINANCIERA</t>
  </si>
  <si>
    <t>GESTIÓN DE TALENTO HUMANO</t>
  </si>
  <si>
    <t>RELACIÓN CON LA CIUDADANÍA</t>
  </si>
  <si>
    <t>GESTIÓN ADMINISTRATIVA</t>
  </si>
  <si>
    <t>GESTIÓN DOCUMENTAL</t>
  </si>
  <si>
    <t>FORMULACIÓN Y SEGUIMIENTO DE POLÍTICAS PÚBLICAS</t>
  </si>
  <si>
    <t>PROMOCIÓN DE AGENTES Y PRÁCTICAS CULTURALES Y RECREODEPORTIVAS</t>
  </si>
  <si>
    <t>GESTIÓN DEL CONOCIMIENTO</t>
  </si>
  <si>
    <t>PARTICIPACIÓN CIUDADANA</t>
  </si>
  <si>
    <t>APROPIACIÓN DE LA INFRAESTUCTURA Y PATRIMONIO CULTURAL</t>
  </si>
  <si>
    <t>COMUNICACIÓN ESTRATÉGICA</t>
  </si>
  <si>
    <t>GESTIÓN ESTRATÉGICA DE TI</t>
  </si>
  <si>
    <t>GRUPO INTERNO DE INFRAESTRUCTURA Y SISTEMAS DE INFORMACIÓN</t>
  </si>
  <si>
    <t>SUBSECRETARÍA_DISTRITAL_DE_CULTURA_CIUDADANA_Y_GESTION_DEL_CONOCIMIENTO</t>
  </si>
  <si>
    <t>OFICINA_DE_TECNOLOGIAS_DE_LA_INFORMACIÓN</t>
  </si>
  <si>
    <t>RECURSO HUMANO</t>
  </si>
  <si>
    <t>BASES DE DATOS PERSONALES</t>
  </si>
  <si>
    <t>Son DATOS o INFORMACIÓN identificados en los documentos de archivo, que se encuentran identificados y clasificados en la tabla de retención documental y sus actualizaciones o que se encuentran en diferentes tipos de documentos.</t>
  </si>
  <si>
    <t>Son aquellos dispositivos físicos, en donde reposa la información, y que por su contenido son considerados críticos o importantes, tales como servidores físicos o virtuales, soluciones de respaldo de información, computadores, celulares, switch, router, firewall, discos duros, memorias USB, entre otros.</t>
  </si>
  <si>
    <t>Cualquier software utilizado para la ejecución de las actividades de la entidad, debe ser identificado como un activo de tipo software, por ejemplo, motores de base de datos, aplicaciones contables, aplicaciones ofimáticas, aplicaciones de gestión o seguimiento de proyectos, aplicaciones geo-referenciales, etc.</t>
  </si>
  <si>
    <t>Son servicios tecnológicos utilizados para la transmisión, recepción, almacenamiento y control de la información, por lo cual son considerados activos de información, por ejemplo: Internet, correo electrónico, Intranet, página web, servicio de impresión y fotocopiado, mesa de ayuda, sistema integrado de gestión, Orfeo, entre otros.</t>
  </si>
  <si>
    <t>Son las personas (funcionarios y contratistas) que por su experiencia, conocimiento, habilidades, conocen información histórica o administrativa, que no está consignada en ningún documento o medio para su uso o consulta y por ello son considerados un activo de información para el proceso o dependencia y para la entidad.</t>
  </si>
  <si>
    <t>Es cualquier información que contenga datos personales como (tipo y número de identificación, nombres, sexo, edad, otros) que pueda asociarse o identificar a una o varias personas naturales. La información se puede encontrar en medio físico (papel) o en medio electrónico (archivos en cualquier formato digital, como hojas electrónicas, procesadores de texto, o motores de bases de datos), sin importar la cantidad de datos personales que contenga. Por lo general las empresas y entidades públicas, tienen las siguientes 3 bases de datos: de empleados, clientes y proveedores. (Adaptado de la SIC, Superintendencia de Industria y Comercio.</t>
  </si>
  <si>
    <t>¿Cómo determina el nivel de acceso en cuanto a la información que maneja el activo?</t>
  </si>
  <si>
    <t>Valoración Confidencialidad</t>
  </si>
  <si>
    <t>Valoración Integridad</t>
  </si>
  <si>
    <t>Valoración Disponibilidad</t>
  </si>
  <si>
    <t>VALORACIÓN DE CONFIDENCIALIDAD DOCUMENTOS</t>
  </si>
  <si>
    <t>NUMERO CONFIDENCIALIDAD INFORMACION</t>
  </si>
  <si>
    <t>VALORACIÓN DE CONFIDENCIALIDAD NIVEL DE ACCESO</t>
  </si>
  <si>
    <t>NUMERO CONFIDENCIALIDAD OTROS ACTIVOS</t>
  </si>
  <si>
    <t>VALORACIÓN # DE DISPONIBILIDAD</t>
  </si>
  <si>
    <t>DESCRIPTOR DE DISPONIBILIDAD</t>
  </si>
  <si>
    <t>VALORACIÓN DE CONFIDENCIALIDAD</t>
  </si>
  <si>
    <t>VALORACIÓN DE INTEGRIDAD</t>
  </si>
  <si>
    <t>VALORACION DE DISPONIBILIDAD</t>
  </si>
  <si>
    <t>FUNDAMENTO JURÍDICO DE LA EXCEPCIÓN</t>
  </si>
  <si>
    <t>N/A</t>
  </si>
  <si>
    <t>RESERVA TOTAL</t>
  </si>
  <si>
    <t>RESERVA PARCIAL</t>
  </si>
  <si>
    <t>SIN RESERVA</t>
  </si>
  <si>
    <t xml:space="preserve">INFRAESTRUCTURA CRÍTICA </t>
  </si>
  <si>
    <t>Plazo de la Calificación</t>
  </si>
  <si>
    <t>PERMANENTE</t>
  </si>
  <si>
    <t>GRUPO INTERNO DE TRABAJO DE GESTIÓN CONTRATACIÓN</t>
  </si>
  <si>
    <t>DEPENDENCIA</t>
  </si>
  <si>
    <t>CUATRIMESTRAL</t>
  </si>
  <si>
    <t>INFORMACIÓN</t>
  </si>
  <si>
    <t>2) DATOS PERSONALES</t>
  </si>
  <si>
    <t>3) AFECTACIÓN A LA VIDA, LA SALUD O LA SEGURIDAD DE UNA PERSONA</t>
  </si>
  <si>
    <t>4) SECRETOS COMERCIALES, INDUSTRIALES Y PROFESIONALES</t>
  </si>
  <si>
    <t>5) LA DEFENSA Y SEGURIDAD NACIONAL</t>
  </si>
  <si>
    <t>6) LA SEGURIDAD PÚBLICA</t>
  </si>
  <si>
    <t>7) LAS RELACIONES INTERNACIONALES</t>
  </si>
  <si>
    <t>8) LA PREVENCIÓN, INVESTIGACIÓN Y PERSECUCIÓN DE LOS DELITOS Y LAS FALTAS DISCIPLINARIAS</t>
  </si>
  <si>
    <t>9) EL DEBIDO PROCESO Y LA IGUALDAD DE LAS PARTES EN LOS PROCESOS JUDICIALES</t>
  </si>
  <si>
    <t>10) LA ADMINISTRACIÓN EFECTIVA DE LA JUSTICIA</t>
  </si>
  <si>
    <t>11) LOS DERECHOS DE LA INFANCIA Y LA ADOLESCENCIA</t>
  </si>
  <si>
    <t>12) LA ESTABILIDAD MACROECONÓMICA Y FINANCIERA DEL PAÍS</t>
  </si>
  <si>
    <t>13) LA SALUD PÚBLICA</t>
  </si>
  <si>
    <t>14) OPINIONES O PUNTOS DE VISTA QUE FORMAN PARTE DEL PROCESO DELIBERATIVO DE LOS SERVIDORES PÚBLICOS</t>
  </si>
  <si>
    <t>15) PROTECCIÓN POR UNA NORMA LEGAL O CONSTITUCIONAL DE UN TEMA DIFERENTE A LOS ENUNCIADOS ANTERIORMENTE</t>
  </si>
  <si>
    <t>1 AÑO</t>
  </si>
  <si>
    <t>2 AÑOS</t>
  </si>
  <si>
    <t>3 AÑOS</t>
  </si>
  <si>
    <t>4 AÑOS</t>
  </si>
  <si>
    <t>5 AÑOS</t>
  </si>
  <si>
    <t>6 AÑOS</t>
  </si>
  <si>
    <t>7 AÑOS</t>
  </si>
  <si>
    <t>8 AÑOS</t>
  </si>
  <si>
    <t>9 AÑOS</t>
  </si>
  <si>
    <t>10 AÑOS</t>
  </si>
  <si>
    <t>11 AÑOS</t>
  </si>
  <si>
    <t>12 AÑOS</t>
  </si>
  <si>
    <t>13 AÑOS</t>
  </si>
  <si>
    <t>14 AÑOS</t>
  </si>
  <si>
    <t>15 AÑOS</t>
  </si>
  <si>
    <t>80 AÑOS</t>
  </si>
  <si>
    <t xml:space="preserve">FECHA RETIRO DE ACTIVOS </t>
  </si>
  <si>
    <t>ESPAÑOL</t>
  </si>
  <si>
    <t>X</t>
  </si>
  <si>
    <t>SI</t>
  </si>
  <si>
    <t>SUBDIRECCIÓN DE INFRAESTRUCTURA Y PATRIMONIO CULTURAL</t>
  </si>
  <si>
    <r>
      <rPr>
        <b/>
        <sz val="9"/>
        <color rgb="FF000000"/>
        <rFont val="Arial Narrow"/>
        <family val="2"/>
      </rPr>
      <t>LEY 1712 DE 2014 LEY DE TRANSPARENCIA Y DERECHO DE ACCESO A LA INFORMACIÓN.</t>
    </r>
    <r>
      <rPr>
        <sz val="9"/>
        <color rgb="FF000000"/>
        <rFont val="Arial Narrow"/>
        <family val="2"/>
      </rPr>
      <t xml:space="preserve"> ARTÍCULO 6 DEFINICIONES LITERAL B.</t>
    </r>
  </si>
  <si>
    <r>
      <rPr>
        <sz val="9"/>
        <color rgb="FF000000"/>
        <rFont val="Arial Narrow"/>
        <family val="2"/>
        <charset val="1"/>
      </rPr>
      <t xml:space="preserve">LEY 1712 DE 2014, ARTÍCULO 18 </t>
    </r>
    <r>
      <rPr>
        <sz val="9"/>
        <color rgb="FF000000"/>
        <rFont val="Arial Narrow"/>
        <family val="2"/>
      </rPr>
      <t xml:space="preserve">CORREGIDO POR EL ARTÍCULO 2 DEL DECRETO LEY 1494 DE 2015. </t>
    </r>
    <r>
      <rPr>
        <b/>
        <sz val="9"/>
        <color rgb="FF000000"/>
        <rFont val="Arial Narrow"/>
        <family val="2"/>
      </rPr>
      <t>INFORMACIÓN EXCEPTUADA POR DAÑO DE DERECHOS A PERSONAS NATURALES O JURÍDICAS</t>
    </r>
    <r>
      <rPr>
        <sz val="9"/>
        <color rgb="FF000000"/>
        <rFont val="Arial Narrow"/>
        <family val="2"/>
      </rPr>
      <t xml:space="preserve">. ES TODA AQUELLA </t>
    </r>
    <r>
      <rPr>
        <b/>
        <sz val="9"/>
        <color rgb="FF000000"/>
        <rFont val="Arial Narrow"/>
        <family val="2"/>
      </rPr>
      <t>INFORMACIÓN PÚBLICA CLASIFICADA</t>
    </r>
    <r>
      <rPr>
        <sz val="9"/>
        <color rgb="FF000000"/>
        <rFont val="Arial Narrow"/>
        <family val="2"/>
      </rPr>
      <t xml:space="preserve">, CUYO ACCESO PODRÁ SER RECHAZADO O DENEGADO DE MANERA MOTIVA Y POR ESCRITO, SIEMPRE QUE EL ACCESO PUDIERA CAUSAR UN DAÑO A LOS SIGUIENTES DERECHOS:
</t>
    </r>
    <r>
      <rPr>
        <sz val="9"/>
        <color rgb="FF000000"/>
        <rFont val="Arial Narrow"/>
        <family val="2"/>
        <charset val="1"/>
      </rPr>
      <t xml:space="preserve">LITERAL A CORREGIDO POR EL ARTÍCULO 1 DECRETO NACIONAL 2199 DE 2015 </t>
    </r>
    <r>
      <rPr>
        <b/>
        <sz val="9"/>
        <color rgb="FF000000"/>
        <rFont val="Arial Narrow"/>
        <family val="2"/>
        <charset val="1"/>
      </rPr>
      <t>"EL DERECHO DE TODA PERSONA A LA INTIMIDAD</t>
    </r>
    <r>
      <rPr>
        <sz val="9"/>
        <color rgb="FF000000"/>
        <rFont val="Arial Narrow"/>
        <family val="2"/>
        <charset val="1"/>
      </rPr>
      <t xml:space="preserve">, BAJO LAS LIMITACIONES PROPIAS QUE IMPONE LA CONDICIÓN DE SERVIDOR PUBLICO, EN CONCORDANCIA CON LO ESTIPULADO POR EL ARTÍCULO 24 DE LA LEY 1437 DE 2011."  
</t>
    </r>
  </si>
  <si>
    <r>
      <rPr>
        <b/>
        <sz val="9"/>
        <color rgb="FF000000"/>
        <rFont val="Arial Narrow"/>
        <family val="2"/>
        <charset val="1"/>
      </rPr>
      <t xml:space="preserve">LEY 1712 DE 2014 </t>
    </r>
    <r>
      <rPr>
        <sz val="9"/>
        <color rgb="FF000000"/>
        <rFont val="Arial Narrow"/>
        <family val="2"/>
        <charset val="1"/>
      </rPr>
      <t xml:space="preserve"> ARTÍCULO 6 DEFINICIONES LITERAL C) </t>
    </r>
    <r>
      <rPr>
        <b/>
        <sz val="9"/>
        <color rgb="FF000000"/>
        <rFont val="Arial Narrow"/>
        <family val="2"/>
        <charset val="1"/>
      </rPr>
      <t>INFORMACIÓN PÚBLICA CLASIFICADA.</t>
    </r>
    <r>
      <rPr>
        <sz val="9"/>
        <color rgb="FF000000"/>
        <rFont val="Arial Narrow"/>
        <family val="2"/>
        <charset val="1"/>
      </rPr>
      <t xml:space="preserve">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t>
    </r>
    <r>
      <rPr>
        <b/>
        <sz val="9"/>
        <color rgb="FF000000"/>
        <rFont val="Arial Narrow"/>
        <family val="2"/>
        <charset val="1"/>
      </rPr>
      <t xml:space="preserve">ARTÍCULO 24 LEY 1437 DE 2011 CPACA </t>
    </r>
    <r>
      <rPr>
        <sz val="9"/>
        <color rgb="FF000000"/>
        <rFont val="Arial Narrow"/>
        <family val="2"/>
        <charset val="1"/>
      </rPr>
      <t xml:space="preserve">- SUSTITUIDO POR EL ARTÍCULO 1 DE LA LEY 1755 DE 2015 - DERECHO PETICIÓN ANTE AUTORIDADES – REGLAS ESPECIALES INFORMACIÓN Y DOCUMENTOS RESERVADOS – 1. RELACIONADOS CON LA DEFENSA O SEGURIDAD NACIONAL – 2. INSTRUCCIONES EN MATERIA DIPLOMÁTICA O SOBRE NEGOCIACIONES RESERVADAS – </t>
    </r>
    <r>
      <rPr>
        <b/>
        <sz val="9"/>
        <color rgb="FF000000"/>
        <rFont val="Arial Narrow"/>
        <family val="2"/>
        <charset val="1"/>
      </rPr>
      <t>3. INVOLUCREN DERECHOS A LA PRIVACIDAD E INTIMIDAD DE LAS PERSONAS, HOJAS DE VIDA, HISTORIA LABORAL, EXPEDIENTE PENSIONAL HISTORIA CLÍNICA</t>
    </r>
    <r>
      <rPr>
        <sz val="9"/>
        <color rgb="FF000000"/>
        <rFont val="Arial Narrow"/>
        <family val="2"/>
        <charset val="1"/>
      </rPr>
      <t xml:space="preserve">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t>
    </r>
  </si>
  <si>
    <r>
      <rPr>
        <sz val="9"/>
        <color rgb="FF000000"/>
        <rFont val="Arial Narrow"/>
        <family val="2"/>
      </rPr>
      <t xml:space="preserve">LEY 1266 DE 2008  </t>
    </r>
    <r>
      <rPr>
        <b/>
        <sz val="9"/>
        <color rgb="FF000000"/>
        <rFont val="Arial Narrow"/>
        <family val="2"/>
      </rPr>
      <t>HÁBEAS DATA – INFORMACIÓN CONTENIDA EN BASES DE DATOS PERSONALES, EN ESPECIAL LA FINANCIERA, CREDITICIA, COMERCIAL , DE SERVICIOS Y LOS PROVENIENTES DE TERCEROS PAÍSES</t>
    </r>
    <r>
      <rPr>
        <sz val="9"/>
        <color rgb="FF000000"/>
        <rFont val="Arial Narrow"/>
        <family val="2"/>
      </rPr>
      <t xml:space="preserve"> 
ARTÍCULO 4 NUMERAL 3: </t>
    </r>
    <r>
      <rPr>
        <b/>
        <sz val="9"/>
        <color rgb="FF000000"/>
        <rFont val="Arial Narrow"/>
        <family val="2"/>
      </rPr>
      <t>PRINCIPIO DE CIRCULACIÓN RESTRINGIDA</t>
    </r>
    <r>
      <rPr>
        <sz val="9"/>
        <color rgb="FF000000"/>
        <rFont val="Arial Narrow"/>
        <family val="2"/>
      </rPr>
      <t xml:space="preserve">.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t>
    </r>
    <r>
      <rPr>
        <sz val="9"/>
        <color rgb="FF000000"/>
        <rFont val="Arial Narrow"/>
        <family val="2"/>
        <charset val="1"/>
      </rPr>
      <t xml:space="preserve">
</t>
    </r>
    <r>
      <rPr>
        <b/>
        <sz val="9"/>
        <color rgb="FF000000"/>
        <rFont val="Arial Narrow"/>
        <family val="2"/>
      </rPr>
      <t xml:space="preserve">PARÁGRAFO </t>
    </r>
    <r>
      <rPr>
        <sz val="9"/>
        <color rgb="FF000000"/>
        <rFont val="Arial Narrow"/>
        <family val="2"/>
      </rPr>
      <t xml:space="preserve">ARTÍCULO 24 LEY 1437 DE 2011 </t>
    </r>
    <r>
      <rPr>
        <b/>
        <sz val="9"/>
        <color rgb="FF000000"/>
        <rFont val="Arial Narrow"/>
        <family val="2"/>
      </rPr>
      <t>CPACA</t>
    </r>
    <r>
      <rPr>
        <sz val="9"/>
        <color rgb="FF000000"/>
        <rFont val="Arial Narrow"/>
        <family val="2"/>
      </rPr>
      <t xml:space="preserve"> - SUSTITUIDO POR EL ARTÍCULO 1 DE LA LEY 1755 DE 2015 PARÁGRAFO LOS NUMERALES 3, 5, 6 Y 7 SOLO PODRÁ SER SOLICITADA POR EL TITULAR DE LA INFORMACIÓN, POR SUS APODERADOS O POR PERSONAS AUTORIZADAS CON FACULTAD EXPRESA PARA ACCEDER A ESA INFORMACIÓN.
</t>
    </r>
    <r>
      <rPr>
        <sz val="9"/>
        <color rgb="FF000000"/>
        <rFont val="Arial Narrow"/>
        <family val="2"/>
        <charset val="1"/>
      </rPr>
      <t xml:space="preserve">
LEY ESTATUTARIA 1581 DE 2012, ARTÍCULO 4: </t>
    </r>
    <r>
      <rPr>
        <b/>
        <sz val="9"/>
        <color rgb="FF000000"/>
        <rFont val="Arial Narrow"/>
        <family val="2"/>
        <charset val="1"/>
      </rPr>
      <t>PRINCIPIO DE ACCESO Y CIRCULACIÓN RESTRINGIDA:</t>
    </r>
    <r>
      <rPr>
        <sz val="9"/>
        <color rgb="FF000000"/>
        <rFont val="Arial Narrow"/>
        <family val="2"/>
        <charset val="1"/>
      </rPr>
      <t xml:space="preserve">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t>
    </r>
    <r>
      <rPr>
        <sz val="9"/>
        <color rgb="FF000000"/>
        <rFont val="Arial Narrow"/>
        <family val="2"/>
      </rPr>
      <t xml:space="preserve">
DECRETO NACIONAL 1377 DE 2013 QUE REGLAMENTA PARCIALMENTE LA LEY ESTATUTARIA 1581 DE 2012 ARTÍCULO 3 DEFINE EN EL NUMERAL 3. </t>
    </r>
    <r>
      <rPr>
        <b/>
        <sz val="9"/>
        <color rgb="FF000000"/>
        <rFont val="Arial Narrow"/>
        <family val="2"/>
      </rPr>
      <t>DATO SENSIBLE.</t>
    </r>
    <r>
      <rPr>
        <sz val="9"/>
        <color rgb="FF000000"/>
        <rFont val="Arial Narrow"/>
        <family val="2"/>
      </rPr>
      <t xml:space="preserv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t>
    </r>
  </si>
  <si>
    <r>
      <rPr>
        <sz val="9"/>
        <color rgb="FF000000"/>
        <rFont val="Arial Narrow"/>
        <family val="2"/>
        <charset val="1"/>
      </rPr>
      <t xml:space="preserve">LEY 1712 DE 2014, ARTÍCULO 18 </t>
    </r>
    <r>
      <rPr>
        <sz val="9"/>
        <color rgb="FF000000"/>
        <rFont val="Arial Narrow"/>
        <family val="2"/>
      </rPr>
      <t xml:space="preserve">CORREGIDO POR EL ARTÍCULO 2 DEL DECRETO LEY 1494 DE 2015. INFORMACIÓN EXCEPTUADA POR DAÑO DE DERECHOS A PERSONAS NATURALES O JURÍDICAS, </t>
    </r>
    <r>
      <rPr>
        <sz val="9"/>
        <color rgb="FF000000"/>
        <rFont val="Arial Narrow"/>
        <family val="2"/>
        <charset val="1"/>
      </rPr>
      <t>LITERAL B "EL DERECHO DE TODA PERSONA A LA VIDA, LA SALUD O LA SEGURIDAD."</t>
    </r>
  </si>
  <si>
    <r>
      <rPr>
        <sz val="9"/>
        <color rgb="FF000000"/>
        <rFont val="Arial Narrow"/>
        <family val="2"/>
      </rPr>
      <t xml:space="preserve">LEY 1266 DE 2008 </t>
    </r>
    <r>
      <rPr>
        <b/>
        <sz val="9"/>
        <color rgb="FF000000"/>
        <rFont val="Arial Narrow"/>
        <family val="2"/>
      </rPr>
      <t>HÁBEAS DATA – INFORMACIÓN CONTENIDA EN BASES DE DATOS PERSONALES, EN ESPECIAL LA FINANCIERA, CREDITICIA, COMERCIAL , DE SERVICIOS Y LOS PROVENIENTES DE TERCEROS PAÍSE</t>
    </r>
    <r>
      <rPr>
        <sz val="9"/>
        <color rgb="FF000000"/>
        <rFont val="Arial Narrow"/>
        <family val="2"/>
      </rPr>
      <t xml:space="preserve">S. ARTÍCULO 4 NUMERAL 3
</t>
    </r>
    <r>
      <rPr>
        <b/>
        <sz val="9"/>
        <color rgb="FF000000"/>
        <rFont val="Arial Narrow"/>
        <family val="2"/>
      </rPr>
      <t xml:space="preserve">PARÁGRAFO </t>
    </r>
    <r>
      <rPr>
        <sz val="9"/>
        <color rgb="FF000000"/>
        <rFont val="Arial Narrow"/>
        <family val="2"/>
      </rPr>
      <t xml:space="preserve">ARTÍCULO 24 LEY 1437 DE 2011 </t>
    </r>
    <r>
      <rPr>
        <b/>
        <sz val="9"/>
        <color rgb="FF000000"/>
        <rFont val="Arial Narrow"/>
        <family val="2"/>
      </rPr>
      <t>CPACA</t>
    </r>
    <r>
      <rPr>
        <sz val="9"/>
        <color rgb="FF000000"/>
        <rFont val="Arial Narrow"/>
        <family val="2"/>
      </rPr>
      <t xml:space="preserve">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
</t>
    </r>
  </si>
  <si>
    <t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t>
  </si>
  <si>
    <r>
      <rPr>
        <sz val="9"/>
        <color rgb="FF000000"/>
        <rFont val="Arial Narrow"/>
        <family val="2"/>
      </rPr>
      <t xml:space="preserve"> ARTÍCULO 24 LEY 1437 DE 2011 CPACA - SUSTITUIDO POR EL ARTÍCULO 1 DE LA LEY 1755 DE 2015 
</t>
    </r>
    <r>
      <rPr>
        <b/>
        <sz val="9"/>
        <color rgb="FF000000"/>
        <rFont val="Arial Narrow"/>
        <family val="2"/>
      </rPr>
      <t xml:space="preserve">ARTÍCULO 24 LEY 1437 DE 2011 CPACA </t>
    </r>
    <r>
      <rPr>
        <sz val="9"/>
        <color rgb="FF000000"/>
        <rFont val="Arial Narrow"/>
        <family val="2"/>
      </rPr>
      <t xml:space="preserve">- SUSTITUIDO POR EL ARTÍCULO 1 DE LA LEY 1755 DE 2015 - DERECHO PETICIÓN ANTE AUTORIDADES – REGLAS ESPECIALES INFORMACIÓN Y DOCUMENTOS RESERVADOS – 6. PROTEGIDOS POR SECRETO COMERCIAL O INDUSTRIAL, </t>
    </r>
  </si>
  <si>
    <r>
      <rPr>
        <b/>
        <sz val="9"/>
        <color rgb="FF000000"/>
        <rFont val="Arial Narrow"/>
        <family val="2"/>
      </rPr>
      <t>LEY 1474 DE 2011 NORMAS ORIENTADAS A FORTALECER LOS MECANISMOS DE PREVENCIÓN, INVESTIGACIÓN Y SANCIÓN DE ACTOS DE CORRUPCIÓN Y LA EFECTIVIDAD DEL CONTROL DE LA GESTIÓN PÚBLICA</t>
    </r>
    <r>
      <rPr>
        <sz val="9"/>
        <color rgb="FF000000"/>
        <rFont val="Arial Narrow"/>
        <family val="2"/>
      </rPr>
      <t xml:space="preserve">.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t>
    </r>
    <r>
      <rPr>
        <b/>
        <sz val="9"/>
        <color rgb="FF000000"/>
        <rFont val="Arial Narrow"/>
        <family val="2"/>
      </rPr>
      <t xml:space="preserve">PARÁGRAFO </t>
    </r>
    <r>
      <rPr>
        <sz val="9"/>
        <color rgb="FF000000"/>
        <rFont val="Arial Narrow"/>
        <family val="2"/>
      </rPr>
      <t xml:space="preserve">ARTÍCULO 24 LEY 1437 DE 2011 </t>
    </r>
    <r>
      <rPr>
        <b/>
        <sz val="9"/>
        <color rgb="FF000000"/>
        <rFont val="Arial Narrow"/>
        <family val="2"/>
      </rPr>
      <t>CPACA</t>
    </r>
    <r>
      <rPr>
        <sz val="9"/>
        <color rgb="FF000000"/>
        <rFont val="Arial Narrow"/>
        <family val="2"/>
      </rPr>
      <t xml:space="preserve">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t>
    </r>
  </si>
  <si>
    <t>LEY 1712   DE 2014  ARTÍCULO 19 LITERAL A "LA DEFENSA Y SEGURIDAD NACIONAL."</t>
  </si>
  <si>
    <r>
      <rPr>
        <sz val="9"/>
        <color rgb="FF000000"/>
        <rFont val="Arial Narrow"/>
        <family val="2"/>
      </rPr>
      <t xml:space="preserve">LEY 1712 DE 2014 ARTÍCULO 6 LITERAL D. </t>
    </r>
    <r>
      <rPr>
        <b/>
        <sz val="9"/>
        <color rgb="FF000000"/>
        <rFont val="Arial Narrow"/>
        <family val="2"/>
      </rPr>
      <t xml:space="preserve">INFORMACIÓN PÚBLICA RESERVADA. </t>
    </r>
    <r>
      <rPr>
        <sz val="9"/>
        <color rgb="FF000000"/>
        <rFont val="Arial Narrow"/>
        <family val="2"/>
      </rPr>
      <t xml:space="preserve">ES AQUELLA INFORMACIÓN QUE ESTANDO EN PODER O CUSTODIA DEL SUJETO OBLIGADO EN SU CALIDAD DE TAL, ES EXCEPTUADA DE ACCESO A LA CIUDADANÍA POR DAÑO A INTERESES PÚBLICOS Y BAJO CUMPLIMIENTO DE LA TOTALIDAD DE LOS REQUISITOS CONSAGRADOS EN EL ARTÍCULO 19 DE ESTA LEY
</t>
    </r>
    <r>
      <rPr>
        <b/>
        <sz val="9"/>
        <color rgb="FF000000"/>
        <rFont val="Arial Narrow"/>
        <family val="2"/>
      </rPr>
      <t xml:space="preserve">
ARTÍCULO 24 LEY 1437 DE 2011 CPACA </t>
    </r>
    <r>
      <rPr>
        <sz val="9"/>
        <color rgb="FF000000"/>
        <rFont val="Arial Narrow"/>
        <family val="2"/>
      </rPr>
      <t>- SUSTITUIDO POR EL ARTÍCULO 1 DE LA LEY 1755 DE 2015 - DERECHO PETICIÓN ANTE AUTORIDADES – REGLAS ESPECIALES INFORMACIÓN Y DOCUMENTOS RESERVADOS – 1. RELACIONADOS CON LA DEFENSA O SEGURIDAD NACIONAL.</t>
    </r>
  </si>
  <si>
    <t>LEY 1712 DE 2014 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EN UNA NORMA LEGAL O CONSTITUCIONAL: A) LA DEFENSA Y SEGURIDAD NACIONAL; B) LA SEGURIDAD PÚBLICA; C) LAS RELACIONES INTERNACIONALES; D) LA PREVENCIÓN, INVESTIGACIÓN Y PERSECUCIÓN DE LOS DELITOS Y LAS FALLAS DISCIPLINARIAS, MIENTRAS QUE NO SE HAGA LA MEDIDA DE ASEGURAMIENTO O SE FORMULE PLIEGO DE CARGOS, SEGÚN SEA EL CASO; E) EL DEBIDO PROCESO Y LA IGUALDAD DE LAS PARTES EN LOS PROCESOS JUDICIALES; F) LA ADMINISTRACIÓN EFECTIVA DE JUSTICIA; G) LOS DERECHOS DE LA INFANCIA Y LA ADOLESCENCIA; H) LA ESTABILIDAD MACROECONÓMICA Y FINANCIERA DEL PAÍS; I) LA SALUD PÚBLICA. PARÁGRAFO: SE EXCEPTÚAN TAMBIÉN LOS DOCUMENTOS QUE CONTENGAN LAS OPINIONES O PUNTOS DE VISTA QUE FORMEN PARTE DEL PROCESO DELIBERATORIO DE LOS SERVIDORES PÚBLICOS.</t>
  </si>
  <si>
    <t>LEY 1712   DE 2014, ARTÍCULO 19 LITERAL B "LA SEGURIDAD PÚBLICA."</t>
  </si>
  <si>
    <t xml:space="preserve">LEY 1712 DE 2014 ARTÍCULO 19  </t>
  </si>
  <si>
    <t>LEY 1712   DE 2014 ARTÍCULO 19 LITERAL C "LAS RELACIONES INTERNACIONALES."</t>
  </si>
  <si>
    <r>
      <rPr>
        <b/>
        <sz val="9"/>
        <color rgb="FF000000"/>
        <rFont val="Arial Narrow"/>
        <family val="2"/>
      </rPr>
      <t xml:space="preserve">ARTÍCULO 24 LEY 1437 DE 2011 CPACA </t>
    </r>
    <r>
      <rPr>
        <sz val="9"/>
        <color rgb="FF000000"/>
        <rFont val="Arial Narrow"/>
        <family val="2"/>
      </rPr>
      <t xml:space="preserve">- SUSTITUIDO POR EL ARTÍCULO 1 DE LA LEY 1755 DE 2015 </t>
    </r>
    <r>
      <rPr>
        <sz val="9"/>
        <color rgb="FF000000"/>
        <rFont val="Arial Narrow"/>
        <family val="2"/>
        <charset val="1"/>
      </rPr>
      <t xml:space="preserve">NUMERAL 2: TENDRÁN CARÁCTER RESERVADO LAS INFORMACIONES Y DOCUMENTOS EXPRESAMENTE SOMETIDOS A RESERVA POR LA CONSTITUCIÓN POLÍTICA Y EN ESPECIAL LAS INSTRUCCIONES EN MATERIA DIPLOMÁTICA
</t>
    </r>
  </si>
  <si>
    <t>LEY 1712  DE 2014,  ARTÍCULO 19 LITERAL D "LA PREVENCIÓN, INVESTIGACIÓN Y PERSECUCIÓN DE LOS DELITOS Y LAS FALTAS DISCIPLINARIAS, MIENTRAS QUE NO SE HAGA EFECTIVA LA MEDIDA DE ASEGURAMIENTO O SE FORMULE PLIEGO DE CARGOS, SEGÚN EL CASO."</t>
  </si>
  <si>
    <r>
      <rPr>
        <b/>
        <sz val="9"/>
        <color rgb="FF000000"/>
        <rFont val="Arial Narrow"/>
        <family val="2"/>
        <charset val="1"/>
      </rPr>
      <t>LEY 1952 DE 2019 CÓDIGO GENERAL DISCIPLINARIO,</t>
    </r>
    <r>
      <rPr>
        <sz val="9"/>
        <color rgb="FF000000"/>
        <rFont val="Arial Narrow"/>
        <family val="2"/>
        <charset val="1"/>
      </rPr>
      <t xml:space="preserve"> ARTÍCULO 115: RESERVA DE LA ACTUACIÓN DISCIPLINARIA. EN EL PROCEDIMIENTO  DISCIPLINARIO LAS ACTUACIONES DISCIPLINARIAS SERÁN RESERVADAS HASTA CUANDO SE CITE A AUDIENCIA Y SE FORMULE PLIEGO DE CARGOS O SE EMITA LA PROVIDENCIA QUE ORDENE EL ARCHIVO DEFINITIVO, SIN PERJUICIO DE LOS DERECHOS DE LOS SUJETOS PROCESALES.
</t>
    </r>
  </si>
  <si>
    <t>LEY 1952 DE 2019 ARTÍCULO 115 HASTA CUANDO SE CITE A LA AUDIENCIA Y SE FORMULE PLIEGO DE CARGOS O SE EMITA LA PROVIDENCIA QUE ORDENE EL ARCHIVO DEFINITIVO.</t>
  </si>
  <si>
    <t>LEY 1712   DE 2014 ARTÍCULO 19 LITERAL E "EL DEBIDO PROCESO Y LA IGUALDAD DE LAS PARTES EN LOS PROCESOS JUDICIALES."</t>
  </si>
  <si>
    <r>
      <rPr>
        <b/>
        <sz val="9"/>
        <color rgb="FF000000"/>
        <rFont val="Arial Narrow"/>
        <family val="2"/>
        <charset val="1"/>
      </rPr>
      <t>CONSTITUCIÓN POLÍTICA DE COLOMBIA ARTÍCULO 29.</t>
    </r>
    <r>
      <rPr>
        <sz val="9"/>
        <color rgb="FF000000"/>
        <rFont val="Arial Narrow"/>
        <family val="2"/>
        <charset val="1"/>
      </rPr>
      <t xml:space="preserve"> EL DEBIDO PROCESO SE APLICARÁ A TODA CLASE DE ACTUACIONES JUDICIALES Y ADMINISTRATIVAS.
NADIE PODRÁ SER JUZGADO SINO CONFORME A LEYES PREEXISTENTES AL ACTO QUE SE LE IMPUTA, ANTE JUEZ O TRIBUNAL COMPETENTE Y CON OBSERVANCIA DE LA PLENITUD DE LAS FORMAS PROPIAS DE CADA JUICIO.
EN MATERIA PENAL, LA LEY PERMISIVA O FAVORABLE, AUN CUANDO SEA POSTERIOR, SE APLICARÁ DE PREFERENCIA A LA RESTRICTIVA O DESFAVORABLE.
TODA PERSONA SE PRESUME INOCENTE MIENTRAS NO SE LA HAYA DECLARADO JUDICIALMENTE CULPABLE. QUIEN SEA SINDICADO TIENE DERECHO A LA DEFENSA Y A LA ASISTENCIA DE UN ABOGADO ESCOGIDO POR ÉL, O DE OFICIO, DURANTE LA INVESTIGACIÓN Y EL JUZGAMIENTO; A UN DEBIDO PROCESO PÚBLICO SIN DILACIONES INJUSTIFICADAS; A PRESENTAR PRUEBAS Y A CONTROVERTIR LAS QUE SE ALLEGUEN EN SU CONTRA; A IMPUGNAR LA SENTENCIA CONDENATORIA, Y A NO SER JUZGADO DOS VECES POR EL MISMO HECHO.
ES NULA, DE PLENO DERECHO, LA PRUEBA OBTENIDA CON VIOLACIÓN DEL DEBIDO PROCESO.
LEY 1564  DE 2012 CÓDIGO GENERAL DEL PROCESO ARTÍCULO 3: LAS ACTUACIONES SE CUMPLIRÁN EN FORMA ORAL, PÚBLICA Y EN AUDIENCIAS, SALVO LAS QUE EXPRESAMENTE SE AUTORICE REALIZAR POR ESCRITO O ESTÉN AMPARADAS POR RESERVA.</t>
    </r>
  </si>
  <si>
    <r>
      <rPr>
        <sz val="9"/>
        <color rgb="FF000000"/>
        <rFont val="Arial Narrow"/>
        <family val="2"/>
        <charset val="1"/>
      </rPr>
      <t xml:space="preserve">LEY 1712 DE 2014 ARTÍCULO 19   
</t>
    </r>
    <r>
      <rPr>
        <sz val="9"/>
        <color rgb="FF000000"/>
        <rFont val="Arial Narrow"/>
        <family val="2"/>
      </rPr>
      <t>LEY 1564  DE 2012 CÓDIGO GENERAL DEL PROCESO</t>
    </r>
  </si>
  <si>
    <t>LEY 1712   DE 2014, ARTÍCULO 19 LITERAL F "LA ADMINISTRACIÓN EFECTIVA DE LA JUSTICIA."</t>
  </si>
  <si>
    <r>
      <rPr>
        <sz val="9"/>
        <color rgb="FF000000"/>
        <rFont val="Arial Narrow"/>
        <family val="2"/>
        <charset val="1"/>
      </rPr>
      <t xml:space="preserve">LEY 1712   </t>
    </r>
    <r>
      <rPr>
        <sz val="9"/>
        <color rgb="FFC9211E"/>
        <rFont val="Arial Narrow"/>
        <family val="2"/>
        <charset val="1"/>
      </rPr>
      <t>DE 2014</t>
    </r>
    <r>
      <rPr>
        <sz val="9"/>
        <color rgb="FF000000"/>
        <rFont val="Arial Narrow"/>
        <family val="2"/>
        <charset val="1"/>
      </rPr>
      <t xml:space="preserve"> ARTÍCULO 19 LITERAL G "LOS DERECHOS DE LA INFANCIA Y LA ADOLESCENCIA."</t>
    </r>
  </si>
  <si>
    <t>LEY 1712 DE 2014 ARTÍCULO 19  
LEY 1581 DE 2012 
LEY 1098 DE 2006 CÓDIGO DE LA INFANCIA Y LA ADOLESCENCIA ARTÍCULO 75. RESERVA. TODOS LOS DOCUMENTOS Y ACTUACIONES ADMINISTRATIVAS O JUDICIALES PROPIOS DEL PROCESO DE ADOPCIÓN, SERÁN RESERVADOS POR EL TÉRMINO DE VEINTE (20) AÑOS A PARTIR DE LA EJECUTORIA DE LA SENTENCIA JUDICIAL. DE ELLOS SÓLO SE PODRÁ EXPEDIR COPIA DE LA SOLICITUD QUE LOS ADOPTANTES HICIEREN DIRECTAMENTE, A TRAVÉS DE SU APODERADO O DEL DEFENSOR DE FAMILIA O DEL ADOPTIVO QUE HUBIERE LLEGADO A LA MAYORÍA DE EDAD, LA PROCURADURÍA GENERAL DE LA NACIÓN; EL INSTITUTO COLOMBIANO DE BIENESTAR FAMILIAR A TRAVÉS DE SU OFICINA DE CONTROL INTERNO DISCIPLINARIO, LA FISCALÍA GENERAL DE LA NACIÓN, EL CONSEJO SUPERIOR DE LA JUDICATURA A TRAVÉS DE SU SALA JURISDICCIONAL DISCIPLINARIA, PARA EFECTOS DE INVESTIGACIONES PENALES O DISCIPLINARIAS A QUE HUBIERE LUGAR.
PARÁGRAFO 1. EL ADOPTADO, NO OBSTANTE, PODRÁ ACUDIR ANTE EL TRIBUNAL SUPERIOR CORRESPONDIENTE , MEDIANTE APODERADO O ASISTIDO POR EL DEFENSOR DE FAMILIA, SEGÚN EL CASO, PARA SOLICITAR QUE SE ORDENE EL LEVANTAMIENTO DE LA RESERVA Y ACCESO A LA INFORMACIÓN.
PARÁGRAFO O2. EL FUNCIONARIO QUE VIOLE LA RESERVA, PERMITA EL ACCESO O EXPIDA COPIA A PERSONAS NO AUTORIZADAS INCURRIRÁ EN CAUSAL DE MALA CONDUCTA.
ARTÍCULO 153. RESERVA DE LAS DILIGENCIAS, LAS ACTUACIONES PROCESALES ADELANTADAS EN EL SISTEMA DE RESPONSABILIDAD PENAL PARA ADOLESCENTES, SÓLO PODRÁN SER CONOCIDAS POR LAS PARTES, SUS APODERADOS Y LOS ORGANISMOS DE CONTROL. LA IDENTIDAD DEL PROCESADO, SALVO PARA LAS PERSONAS MENCIONADAS EN EL INCISO ANTERIOR, GOZARÁ DE RESERVA, QUEDA PROHIBIDO REVELAR LA IDENTIDAD O IMAGEN QUE PERMITA LA IDENTIFICACIÓN DE LAS PERSONAS PROCESADAS.</t>
  </si>
  <si>
    <r>
      <rPr>
        <sz val="9"/>
        <color rgb="FF000000"/>
        <rFont val="Arial Narrow"/>
        <family val="2"/>
        <charset val="1"/>
      </rPr>
      <t xml:space="preserve">LEY 1712   </t>
    </r>
    <r>
      <rPr>
        <sz val="9"/>
        <color rgb="FFC9211E"/>
        <rFont val="Arial Narrow"/>
        <family val="2"/>
        <charset val="1"/>
      </rPr>
      <t xml:space="preserve">DE 2014 </t>
    </r>
    <r>
      <rPr>
        <sz val="9"/>
        <color rgb="FF000000"/>
        <rFont val="Arial Narrow"/>
        <family val="2"/>
        <charset val="1"/>
      </rPr>
      <t>ARTÍCULO 19 LITERAL H "LA ESTABILIDAD MACROECONÓMICA Y FINANCIERA DEL PAÍS."</t>
    </r>
  </si>
  <si>
    <t>LEY 1712   DE 2014  ARTÍCULO 19 LITERAL I "LA SALUD PÚBLICA."</t>
  </si>
  <si>
    <t>LEY 1712 DE 2014  ARTÍCULO 19 PARÁGRAFO "SE EXCEPTÚAN TAMBIÉN LOS DOCUMENTOS QUE CONTENGAN LAS OPINIONES O PUNTOS DE VISTA QUE FORMEN PARTE DEL PROCESO DELIBERATIVO DE LOS SERVIDORES PÚBLICOS."</t>
  </si>
  <si>
    <t>LEY 1712 DE 2014 ARTÍCULO 19 PARÁGRAFO: SE EXCEPTÚAN TAMBIÉN LOS DOCUMENTOS QUE CONTENGAN LAS OPINIONES O PUNTOS DE VISTA QUE FORMEN PARTE DEL PROCESO DELIBERATIVO DE LOS SERVIDORES PÚBLICOS</t>
  </si>
  <si>
    <t>DIRECCIÓN DE GESTIÓN CORPORATIVA Y RELACIÓN CON EL CIUDADANO</t>
  </si>
  <si>
    <t>DIRECCIÓN DE FOMENTO</t>
  </si>
  <si>
    <t>DIRECCIÓN DE ARTE, CULTURA Y PATRIMONIO</t>
  </si>
  <si>
    <t>DIRECCIÓN  DE LECTURA Y BIBLIOTECAS</t>
  </si>
  <si>
    <t>DIRECCIÓN DE OBSERVATIORIO Y GESTIÓN DEL CONOCIMIENTO CULTURAL</t>
  </si>
  <si>
    <t>FINANCIERA</t>
  </si>
  <si>
    <t>TALENTO HUMANO</t>
  </si>
  <si>
    <t>CONTRATOS</t>
  </si>
  <si>
    <t>DIRECCIÓN DE ASUNTOS LOCALES Y PARTICIPACIÓN</t>
  </si>
  <si>
    <t>DIRECCIÓN DE TRANSFORMACIONES CULTURALES</t>
  </si>
  <si>
    <t>DIRECCIÓN DE REDES A ACCIÓN COLECTIVA</t>
  </si>
  <si>
    <t>DESPACHO</t>
  </si>
  <si>
    <t>DIRECCIÓN DE ECONOMIA ESTUDIOS Y POLÍTICA</t>
  </si>
  <si>
    <t>DIRECCIÓN DE PERSONAS JURÍDICAS</t>
  </si>
  <si>
    <t>OFICINA DE TECNOLOGÍAS DE LA INFORMACIÓN</t>
  </si>
  <si>
    <t>OFICINA JURÍDICA</t>
  </si>
  <si>
    <t>SUBSECRETARÍA DE GOBERNANZA</t>
  </si>
  <si>
    <t xml:space="preserve">SUBSECRETARÍA DISTRITAL DE CULTURA CIUDADANA Y GESTIÓN DEL CONOCIMIENTO </t>
  </si>
  <si>
    <t>Í</t>
  </si>
  <si>
    <t>Ó</t>
  </si>
  <si>
    <r>
      <t xml:space="preserve">ARTÍCULO 24 LEY 1437 DE 2011 CPACA </t>
    </r>
    <r>
      <rPr>
        <sz val="9"/>
        <color rgb="FF000000"/>
        <rFont val="Arial Narrow"/>
        <family val="2"/>
      </rPr>
      <t>- SUSTITUIDO POR EL ARTÍCULO 1 DE LA LEY 1755 DE 2015 NUMERAL</t>
    </r>
    <r>
      <rPr>
        <sz val="9"/>
        <color rgb="FF000000"/>
        <rFont val="Arial Narrow"/>
        <family val="2"/>
        <charset val="1"/>
      </rPr>
      <t xml:space="preserve">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t>
    </r>
  </si>
  <si>
    <t>Ú</t>
  </si>
  <si>
    <r>
      <t xml:space="preserve">LEY 1712 DE 2014 ARTÍCULO 6 LITERAL C) </t>
    </r>
    <r>
      <rPr>
        <b/>
        <sz val="9"/>
        <color rgb="FF000000"/>
        <rFont val="Arial Narrow"/>
        <family val="2"/>
      </rPr>
      <t>INFORMACIÓN PÚBLICA CLASIFICADA</t>
    </r>
    <r>
      <rPr>
        <sz val="9"/>
        <color rgb="FF000000"/>
        <rFont val="Arial Narrow"/>
        <family val="2"/>
      </rPr>
      <t xml:space="preserve">.  ES AQUELLA INFORMACIÓN QUE ESTANDO EN PODER O CUSTODIA DE UN SUJETO OBLIGADO EN SU CALIDAD DE TAL, </t>
    </r>
    <r>
      <rPr>
        <b/>
        <sz val="9"/>
        <color rgb="FF000000"/>
        <rFont val="Arial Narrow"/>
        <family val="2"/>
      </rPr>
      <t>PERTENECE AL ÁMBITO PROPIO, PARTICULAR Y PRIVADO O SEMIPRIVADO DE UNA PERSONA NATURAL O JURÍDICA</t>
    </r>
    <r>
      <rPr>
        <sz val="9"/>
        <color rgb="FF000000"/>
        <rFont val="Arial Narrow"/>
        <family val="2"/>
      </rPr>
      <t xml:space="preserve"> POR LO QUE SU ACCESO PODRÁ SER NEGADO O EXCEPTUADO, SIEMPRE QUE SE TRATE DE LAS CIRCUNSTANCIAS LEGÍTIMAS Y NECESARIAS Y LOS DERECHOS PARTICULARES O PRIVADOS CONSAGRADOS EN EL ARTÍCULO 18 DE ESTA LEY. 
 </t>
    </r>
    <r>
      <rPr>
        <b/>
        <sz val="9"/>
        <color rgb="FF000000"/>
        <rFont val="Arial Narrow"/>
        <family val="2"/>
      </rPr>
      <t xml:space="preserve">ARTÍCULO 24 LEY 1437 DE 2011 CPACA </t>
    </r>
    <r>
      <rPr>
        <sz val="9"/>
        <color rgb="FF000000"/>
        <rFont val="Arial Narrow"/>
        <family val="2"/>
      </rPr>
      <t>- SUSTITUIDO POR EL ARTÍCULO 1 DE LA LEY 1755 DE 2015 - DERECHO PETICIÓN ANTE AUTORIDADES – REGLAS ESPECIALES INFORMACIÓN Y DOCUMENTOS RESERVADOS –</t>
    </r>
    <r>
      <rPr>
        <b/>
        <sz val="9"/>
        <color rgb="FF000000"/>
        <rFont val="Arial Narrow"/>
        <family val="2"/>
      </rPr>
      <t xml:space="preserve"> 3. INVOLUCREN DERECHOS A LA PRIVACIDAD E INTIMIDAD DE LAS PERSONAS, HOJAS DE VIDA, HISTORIA LABORAL, EXPEDIENTE PENSIONAL HISTORIA CLÍNICA  5. DATOS REFERENTES A LA INFORMACIÓN FINANCIERA Y COMERCIAL EN LOS TÉRMINOS DE LA LEY ESTATUTARIA 1266 DE 2008. 6. PROTEGIDOS POR SECRETO COMERCIAL O INDUSTRIAL, ASÍ COMO LOS PLANES ESTRATÉGICOS DE LAS EMPRESAS PUBLICAS DE SERVICIOS PÚBLICOS. 7 AMPARADOS POR SECRETO PROFESIONAL Y 8 LOS DATOS GENÉTICOS HUMANOS. 
</t>
    </r>
  </si>
  <si>
    <t>Á</t>
  </si>
  <si>
    <r>
      <t xml:space="preserve">CONSTITUCIÓN POLÍTICA DE COLOMBIA ARTICULO 228. </t>
    </r>
    <r>
      <rPr>
        <sz val="9"/>
        <color rgb="FF000000"/>
        <rFont val="Arial Narrow"/>
        <family val="2"/>
        <charset val="1"/>
      </rPr>
      <t xml:space="preserve">LA ADMINISTRACIÓN DE JUSTICIA ES FUNCIÓN PÚBLICA. SUS DECISIONES SON INDEPENDIENTES. LAS ACTUACIONES SERÁN PÚBLICAS Y PERMANENTES CON LAS EXCEPCIONES QUE ESTABLEZCA LA LEY Y EN ELLAS PREVALECERÁ EL DERECHO SUSTANCIAL. LOS TÉRMINOS PROCESALES SE OBSERVARÁN CON DILIGENCIA Y SU INCUMPLIMIENTO SERÁ SANCIONADO. SU FUNCIONAMIENTO SERÁ DESCONCENTRADO Y AUTÓNOMO.
ARTICULO 229. SE GARANTIZA EL DERECHO DE TODA PERSONA PARA ACCEDER A LA ADMINISTRACIÓN DE JUSTICIA. LA LEY INDICARÁ EN QUÉ CASOS PODRÁ HACERLO SIN LA REPRESENTACIÓN DE ABOGADO.
</t>
    </r>
  </si>
  <si>
    <t>É</t>
  </si>
  <si>
    <t xml:space="preserve">GESTIÓN DEL DIRECCIONAMIENTO ESTRATÉGICO </t>
  </si>
  <si>
    <t xml:space="preserve">GESTIÓN DE LA MEJORA CONTINUA </t>
  </si>
  <si>
    <t xml:space="preserve">GESTIÓN DE LA COMUNICACIÓN ESTRATÉGICA  </t>
  </si>
  <si>
    <t xml:space="preserve">GESTIÓN DEL RELACIONAMIENTO CON LA CIUDADANÍA 
</t>
  </si>
  <si>
    <t xml:space="preserve">GESTIÓN DE LA FORMULACIÓN Y SEGUIMIENTO DE POLÍTICA PÚBLICA </t>
  </si>
  <si>
    <t xml:space="preserve">GESTIÓN DE LA PROMOCIÓN DE AGENTES Y PRÁCTICAS CULTURALES Y RECREODEPORTIVAS  </t>
  </si>
  <si>
    <t xml:space="preserve">GESTIÓN DE LA CULTURA CIUDADANA  </t>
  </si>
  <si>
    <t xml:space="preserve">GESTIÓN DE INVESTIGACIONES, OBSERVACIONES Y ANALÍTICA DE LA CULTURA, LA RECREACIÓN Y EL DEPORTE </t>
  </si>
  <si>
    <t xml:space="preserve">GESTIÓN DE LA PARTICIPACIÓN CIUDADANA </t>
  </si>
  <si>
    <t xml:space="preserve">GESTIÓN DE LA APROPIACIÓN DE LA INFRAESTRUCTURA Y PATRIMONIO CULTURAL  
</t>
  </si>
  <si>
    <t xml:space="preserve">GESTIÓN DE TECNOLOGÍAS DE LA INFORMACIÓN Y LAS COMUNICACIONES  </t>
  </si>
  <si>
    <t xml:space="preserve">GESTIÓN FINANCIERA  </t>
  </si>
  <si>
    <t xml:space="preserve">GESTIÓN DE TALENTO HUMANO </t>
  </si>
  <si>
    <t>GESTIÓN  JURÍDICA</t>
  </si>
  <si>
    <t xml:space="preserve">GESTIÓN ADMINISTRATIVA </t>
  </si>
  <si>
    <t>GESTIÓN CONTRACTUAL</t>
  </si>
  <si>
    <t xml:space="preserve">GESTIÓN DE LA EVALUACIÓN INDEPENDIENTE </t>
  </si>
  <si>
    <t>GESTIÓN DEL CONTROL DISCIPLINARIO INTERNO</t>
  </si>
  <si>
    <t>GESTIÓN DEL CONOCIMIENTO Y LA INNOVACIÒN</t>
  </si>
  <si>
    <t>GESTIÒN DE LECTURA, ESCRITURA Y ORALIDAD</t>
  </si>
  <si>
    <t>OFICINA DE CONTROL DISCIPLINARIO INTERNO</t>
  </si>
  <si>
    <t>INFORMES</t>
  </si>
  <si>
    <t>CLASIFICACIÓN DOCUMENTAL
(categoría de la información)</t>
  </si>
  <si>
    <t>SECRETARÍA DE CULTURA, RECREACIÓN Y DEPORTE
INDICE DE INFORMACIÓN CLASIFICADA Y RESERVADA 2025</t>
  </si>
  <si>
    <t>SECRETARÍA DE CULTURA, RECREACIÓN Y DEPORTE
REGISTRO DE ACTIVOS DE INFORMACIÓN 2025</t>
  </si>
  <si>
    <t>MATRIZ DE SEGUIMIENTO A PRODUCTOS DE POLÍTICAS PÚBLICAS</t>
  </si>
  <si>
    <t>DOCUMENTOS DE FORMULACION Y DE AJUSTE DE LAS POLITICAS 
REPORTE DE SEGUIMIENTO AL PLAN DE ACCION DE LAS POLITICAS PUBLICAS QUE LIDERA LA SECRETARIA DE CULTURA, RECREACION Y DEPORTE (ECONOMIA, CULTURAL DE CREATIVA Y CULTURA CIUDADANA)
REPORTE DE SEGUIMIENTO AL PLAN DE ACCION DE LAS POLITICAS PUBLICAS EN LAS QUE PARTICIPA LA SECRETARIA DE CULTURA, RECREACION Y DEPORTE.</t>
  </si>
  <si>
    <t>DIGITAL</t>
  </si>
  <si>
    <t>INFORMACIÓN PUBLICADA</t>
  </si>
  <si>
    <t>"DATA LAKE 
SISTEMA DE GESTIÓN DOCUMENTAL" XLS</t>
  </si>
  <si>
    <t>.XLS</t>
  </si>
  <si>
    <t>INFORMES DE SEGUIMIENTO A LA GESTIÓN SECTORIAL</t>
  </si>
  <si>
    <t>NO</t>
  </si>
  <si>
    <t>CULTURED: PLANEACIÓN Y GESTIÓN</t>
  </si>
  <si>
    <t>PRESUPUESTO INSTITUCIONAL: INFORMACION DE PROGRAMACION DE NECESIDADES DE PRESUPUESTO, SEGUIMIENTO PERIODICO A LA EJECUCION DE LOS RECURSOS DE INVERSION DE LA ENTIDAD , SEGUIMIENTO Y ACTUALIZACIONES A LOS PLANES ANUALES DE ADQUISICIONES (PAA) Y MODIFICACIONES PRESUPUESTALES, DE LOS PROYECTOS DE INVERSION (TRASLADOS, ADICIONES, REDUCCIONES, CAMBIOS DE FUENTES, ETC).
PROYECTOS DE INVERSIÓN: FORMULACIÓN Y SEGUIMIENTOS A PROYECTOS DE INVERSIÓN INSTITUCIONALES.
INFORMES DE GESTION DE LOS PROYECTOS DE INVERSION
FICHAS LOCALESPRESENTACIONES DE TERRITORIALIZACIÓN
INDICADORES: GESTIÓN DE BATERÍA DE INDICADORES PROCESOS
PLANES ESTRATEGICO Y DE DESARROLLO: GESTIÓN DE PLANES
CONTROL INTERNO: GESTIÓN DE LOS PLANES DE MEJORAMIENTO INSTITUCIONALES Y EXTERNOS</t>
  </si>
  <si>
    <t>https://admin-cultured.scrd.gov.co/login</t>
  </si>
  <si>
    <t>BASE DE DATOS
PDF, DOC, CVS, XLS</t>
  </si>
  <si>
    <t>PROYECTOS
PRESUPUESTOS
MODIFICACIONES PRESUPUESTALES</t>
  </si>
  <si>
    <t>PROYECTOS DE INVERSIÓN
PRESUPUESTOS SECRETARÍA DISTRITAL DE CULTURA RECREACIÓN Y DEPORTE
MODIFICACIONES AL PRESUPUESTO DE INVERSIÓN</t>
  </si>
  <si>
    <t>INFORMES DE GESTION MISIONAL DE LA ENTIDAD Y SECTORIAL</t>
  </si>
  <si>
    <t>INFORMES DE TERRITORIALIZACION
INFORMES DE COBERTURAS POBLACIONALES
INFORMES DE RESULTADOS POR METAS PLAN DE DESARROLLO</t>
  </si>
  <si>
    <t>INTRANET, PÁGINA WEB Y SISTEMA DE GESTIÓN DOCUMENTAL</t>
  </si>
  <si>
    <t>PDF, XLS, DOC</t>
  </si>
  <si>
    <t>INFORMES A OTROS ORGANISMOS
INFORMES A ENTES DE CONTROL Y VIGILANCIA
INFORMES DE SEGUIMIENTO A LA GESTIÓN INSTITUCIONAL
INFORMES DE SEGUIMIENTO A LA GESTIÓN SECTORIAL
INFORMES DE ANALISIS ESTRATÉGICOS SECTORIALES</t>
  </si>
  <si>
    <t>INFORMES DE SEGUIMIENTO A INDICADORES DE METAS PDD Y PROYECTOS</t>
  </si>
  <si>
    <t xml:space="preserve">
a) SEGUIMIENTO A LOS INDICADORES DE METAS PDD Y METAS PROYECTOS DE INVERSIÓN.
</t>
  </si>
  <si>
    <t>PÁGINA WEB- LINK DE TRANSPARENCIA: https://www.culturarecreacionydeporte.gov.co/transparencia-acceso-informacion-publica/planeacion-presupuesto-informes/seguimiento-a-los-proyectos-de-inversion</t>
  </si>
  <si>
    <t>PDF, XLS,</t>
  </si>
  <si>
    <t>PROYECTOS</t>
  </si>
  <si>
    <t>PROYECTOS DE INVERSIÓN</t>
  </si>
  <si>
    <t>MATRIZ DE SEGUIMIENTO A INDICADORES DE METAS</t>
  </si>
  <si>
    <t>a) FICHAS Y HERRAMIENTAS DE SEGUIMIENTO DE INDICADORES DE CIUDAD Y ODS ASIGNADOS A LA ENTIDAD Y SECTOR.
B) FICHAS Y HERRAMIENTAS DE SEGUIMIENTO DE POT ASIGNADOS A LA ENTIDAD Y SECTOR.
C) SEGUIMIENTO A LOS INDICADORES DE METAS TRAZADORAS, PMR Y TRAZADORES PRESUPUESTALES.
D) INDICADORES DE GESTIÓN POR PROCESO</t>
  </si>
  <si>
    <t>INFORMES DE ANALISIS ESTRATÉGICOS SECTORIALES</t>
  </si>
  <si>
    <t>INSTRUMENTOS DE SEGUIMIENTO DEL SISTEMA DE GESTIÓN</t>
  </si>
  <si>
    <t xml:space="preserve">FORMULACION Y SEGUIMIENTO A INDICADORES DE GESTION DEL DESEMPEÑO DE LOS PROCESOS
</t>
  </si>
  <si>
    <t>OFICINA ASESORA DE PLANEACION</t>
  </si>
  <si>
    <t>SISTEMA DE INFORMACIÓN CULTURED</t>
  </si>
  <si>
    <t>.DOC, .PDF, .XLS</t>
  </si>
  <si>
    <t>INSTRUMENTOS DEL MODELO INTEGRADO DE GESTIÓN</t>
  </si>
  <si>
    <t xml:space="preserve">
INDICADORES DE GESTIÓN
</t>
  </si>
  <si>
    <t>DOCUMENTOS DEL SISTEMA DE GESTIÓN</t>
  </si>
  <si>
    <t xml:space="preserve">PLANES INSTITUCIONALES Y ESTRATEGICOS
</t>
  </si>
  <si>
    <t>DEPENDENCIAS DE LA SCRD</t>
  </si>
  <si>
    <t>PAGINA WEB SECCIÓN 4.PLANEACIÓN PRESUPUESTO E INFORMES -4.3 PLAN DE ACCIÓN</t>
  </si>
  <si>
    <t>PLANES</t>
  </si>
  <si>
    <t>PLANES ESTRATEGICOS INSTITUCIONALES</t>
  </si>
  <si>
    <t>BOLETÍN DE SEGUIMIENTO AL PRESUPUESTO SECTORIAL</t>
  </si>
  <si>
    <t>INFORMES DE EJECUCIONES PRESUPUESTALES DE LAS ENTIDADES DEL SECTOR</t>
  </si>
  <si>
    <t>PAGINA WEB SECCIÓN 4.2.2 Ejecución Presupuestal de Inversión del Sector</t>
  </si>
  <si>
    <t>PDF</t>
  </si>
  <si>
    <t>PRESUPUESTOS</t>
  </si>
  <si>
    <t>PRESUPUESTOS ENTIDADES DEL SECTOR CULTURA, RECREACIÓN Y DEPORTE</t>
  </si>
  <si>
    <t xml:space="preserve">LISTADO MAESTRO DE DOCUMENTOS, CARACTERIZACIÓN DE PROCESOS, PROCEDIMIENTOS, FORMATOS, POLÍTICAS INTERNAS, GUÍAS, MANUALES, INSTRUCTIVOS Y DEMÁS MODELOS DE DOCUMENTO QUE UTILIZA LA ENTIDAD PARA SU GESTIÓN
</t>
  </si>
  <si>
    <t>PAGINA WEB SECCIÓN 1.3 MAPAS Y CARTAS DESCRIPTIVAS DE LOS PROCESOS.</t>
  </si>
  <si>
    <t>PROCEDIMIENTOS DEL MODELO INTEGRADO DE PLANEACIÓN Y GESTIÓN
PROCESOS DEL MODELO INTEGRADO DE PLANEACIÓN Y GESTIÓN
MAPAS DE RIESGOS GESTIÓN DEL RIESGO
PLANES DE ACCIÓN DEL MODELO INTEGRADO DE PLANEACIÓN Y GESTIÓN
PLANES DE ACCIONES CORRECTIVAS Y DE MEJORA
PLANES DE AUDITORIA DE MODELO INTEGRADO DE PLANEACIÓN Y GESTIÓN</t>
  </si>
  <si>
    <t xml:space="preserve">
INFORMES DE ADECUACION DEL MODELO MIPG
FORMULACIÓN Y MONITOREO DE LOS MAPAS DE RIESGOS DE GESTIÓN, CORRUPCIÓN, FISCALES Y LA/FT</t>
  </si>
  <si>
    <t>INTRANET, PÁGINA WEB Y REPOSITORIO DE LA OFICINA ASESORA DE PLANEACIÓN</t>
  </si>
  <si>
    <t xml:space="preserve">
MAPAS DE RIESGOS GESTIÓN DEL RIESGO
PLANES DE ACCIÓN DEL MODELO INTEGRADO DE PLANEACIÓN Y GESTIÓN
PLANES DE ACCIONES CORRECTIVAS Y DE MEJORA
PLANES DE AUDITORIA DE MODELO INTEGRADO DE PLANEACIÓN Y GESTIÓN</t>
  </si>
  <si>
    <t>LUZ JULIETHE OYUELA MORENO</t>
  </si>
  <si>
    <t>LUIS FERNANDO MEJÍA</t>
  </si>
  <si>
    <t xml:space="preserve">
a) LEONARDO GUTIÉRREZ
B) MARITZA AMADO
C) JOHANNA BUSTOS</t>
  </si>
  <si>
    <t>a) OMAR MARTÍNEZ ORTIZ
b) LUCAS MATEO SÁNCHEZ
C) LEONARDO GUTIÉRREZ</t>
  </si>
  <si>
    <t xml:space="preserve">JONATHAN LOPEZ
</t>
  </si>
  <si>
    <t xml:space="preserve">JESUS DAVID LOPEZ CAMARGO
</t>
  </si>
  <si>
    <t>NELSON VELANDIA</t>
  </si>
  <si>
    <t>ALEJANDRA TRUJILLO
DEISY ESTUPIÑAN</t>
  </si>
  <si>
    <t>GESTIÓN DEL CONOCIMIENTO E INNOVACIÓN</t>
  </si>
  <si>
    <t>REPOSITORIO DE LA OFICINA ASESORA DE PLANEACIÓN</t>
  </si>
  <si>
    <t>EN ESPACIO VIRTUAL DISEÑADO PARA PRODUCIR, ALMACENAR, ORGANIZAR, PRESERVAR Y DIFUNDIR DE MANERA ORGANIZADA, ACCESIBLE Y COLABORATIVA UNA AMPLIA VARIEDAD DE RECURSOS DIGITALES QUE APOYAN LA GESTIÓN DE LA OFICINA ASESORA DE PLANEACIÓN.</t>
  </si>
  <si>
    <t>https://sites.google.com/scrd.gov.co/repositorio-oap/RD?authuser=1</t>
  </si>
  <si>
    <t>INSTRUMENTOS DEL MODELO INTEGRADO DE PLANEACIÓN Y GESTIÓN</t>
  </si>
  <si>
    <t>PLANES DE ACCIÓN DEL MODELO INTEGRADO DE PLANEACIÓN Y GESTIÓN</t>
  </si>
  <si>
    <t>CRISTIAN CAMILO CABRA NEIRA</t>
  </si>
  <si>
    <t>EN ESTE COMPONENTE ENCONTRARÁ EL LENGUAJE CONTROLADO, EL CUAL CONTIENE LAS VARIABLES QUE HACEN PARTE DEL SISTEMA EN LENGUAJE COMÚN, ASÍ COMO EL TESAURO QUE REPRESENTA UNA LISTA ESTRUCTURADA DE CONCEPTOS QUE REPRESENTA EL CONTENIDO Y LAS CONSULTAS DENTRO DE CULTURED. TESAURO-LENGUAJE CONTROLADO</t>
  </si>
  <si>
    <t>https://cultured.scrd.gov.co/planeacion-gestion/gestion-conocimiento</t>
  </si>
  <si>
    <t>BASES DE DATOS</t>
  </si>
  <si>
    <t xml:space="preserve">INFORMES DE ANALISIS ESTRATÉGICOS SECTORIALE
</t>
  </si>
  <si>
    <t xml:space="preserve">SECRETARÍA DE CULTURA, RECREACIÓN Y DEPORTE
MATRIZ INVENTARIO DE ACTIVOS DE INFORMACIÓN 2025
CONSOLIDADO
(Todos los Procesos)  </t>
  </si>
  <si>
    <t>MATRIZ REGISTRO Y CONTROL PQRS</t>
  </si>
  <si>
    <t>ESTA MATRIZ CONSOLIDA EL REGISTRO DE LAS PETICIONES, QUEJAS, RECLAMOS, SUGERENCIAS Y DENUNCIAS (PQRSD) RADICADAS ANTE LA ENTIDAD. SU PROPÓSITO ES FACILITAR EL CONTROL DE LA GESTIÓN REALIZADA, ASÍ COMO GENERAR ALERTAS PREVENTIVAS A LOS RESPONSABLES DE LAS RESPUESTAS PARA EVITAR EL VENCIMIENTO DE LOS TÉRMINOS LEGALES. INCLUYE DATOS PERSONALES DE LOS PETICIONARIOS, TALES COMO: SEXO, NÚMERO DE IDENTIFICACIÓN, NOMBRE, DIRECCIÓN FÍSICA, TELÉFONO Y CORREO ELECTRÓNICO. LA INFORMACIÓN RECOPILADA MENSUALMENTE SE PUBLICA EN EL BOTÓN DE TRANSPARENCIA DEL SITIO WEB INSTITUCIONAL, GARANTIZANDO EN TODO MOMENTO LA CONFIDENCIALIDAD DE LOS DATOS PERSONALES.</t>
  </si>
  <si>
    <t>INFORMACIÓN DISPONIBLE</t>
  </si>
  <si>
    <t>DRIVE DE LA DIRECCIÓN DE GESTIÓN CORPORATIVA Y RELACIÓN CON EL CIUDADANO</t>
  </si>
  <si>
    <t>XLS</t>
  </si>
  <si>
    <t>VIVIANA ORTIZ BERNAL</t>
  </si>
  <si>
    <t>SANDRA PATRICIA CASTIBLANCO MONROY</t>
  </si>
  <si>
    <t>INFORMES SOBRE ACCESO A INFORMACIÓN, QUEJAS Y RECLAMOS E INFORME ENCUESTAS DE SATISFACCIÓN</t>
  </si>
  <si>
    <t>INFORMES SOBRE LA GESTIÓN DE LAS PETICIONES RECIBIDAS, Y LAS ENCUESTAS DE SATISFACCIÓN APLICADAS POR LA SECRETARÍA DISTRITAL DE CULTURA, RECREACIÓN Y DEPORTE.</t>
  </si>
  <si>
    <t>BOTÓN DE TRANSPARENCIA DE LA PÁGINA WEB Y SISTEMA DE GESTIÓN DOCUMENTAL ORFEO</t>
  </si>
  <si>
    <t>ATENCIONES Y ORIENTACIONES AL CIUDADANO 2025</t>
  </si>
  <si>
    <t>INFORME PERIÓDICO DEL PUNTO DE ATENCIÓN</t>
  </si>
  <si>
    <t>REGISTRO DE ATENCIONES TELEFONICAS, PRESENCIALES Y VIRTUALES (CHAT)</t>
  </si>
  <si>
    <t>MATRIZ QUE CONTIENE EL REGISTO DE DATOS DE LAS ATENCIONES QUE REALIZA EL PROCESO DE GESTIÓN DEL RELACIONAMIENTO CON EL CIUDADANO A TRAVÉS DE LOS DIFERENTES CANALES DE ATENCIÓN. CONTIENE LOS SIGUIENTES DATOS PERSONALES DE LOS CIUDADANOS: NOMBRE, CORREO ELECTRÓNICO, NÚMERO DE CONTACTO (CELULAR O TELÉFONO), EDAD, SEXO, LOCALIDAD DE RESIDENCIA Y CONDICIONES DE VULNERABILIDAD.</t>
  </si>
  <si>
    <t>ENCUESTAS DE MEDICIÓN DE LA EXPERIENCIA CIUDADANA</t>
  </si>
  <si>
    <t>FORMULARIO CREADO EN ARCGIS SURVEY QUE RECOGE INFORMACIÓN SOBRE LA PERCEPCIÓN DE SATISFACCIÓN DE LOS CIUDADANOS SOBRE LOS SERVICIOS PRESTADOS POR LA ENTIDAD. LA ENCUESTA PREGUNTA OPCIONALMENTE DATOS PERSONALES COMO: NOMBRE, CORREO ELECTRÓNICO, NÚMERO DE IDENTIFICACIÓN Y LOCALIDAD DE RESIDENCIA</t>
  </si>
  <si>
    <t>DIRECCIÓN OBSERVATORIO Y GESTIÓN DEL CONOCIMIENTO CULTURAL</t>
  </si>
  <si>
    <t>ARCGIS SURVEY 123</t>
  </si>
  <si>
    <t>EXPEDIENTE ATENCIONES Y ORIENTACIONES AL CIUDADANO</t>
  </si>
  <si>
    <t>ESTE EXPEDIENTE CONTIENE LOS DERECHOS DE PETICIÓN RECEPCIONADOS POR LA SECRETARÍA DISTRITAL DE CULTURA, RECREACIÓN Y DEPORTE Y LAS RESPUESTAS DE ESTOS, ADEMÁS CONTIENE DATOS PERSONALES DE LOS PETICIONARIOS COMO: NOMBRE, NÚMERO DE IDENTIFICACIÓN PERSONAS, DIRECCIÓN DE NOTIFICACIÓN, CORREO ELECTRONICO DE NOTIFICACIÓN Y NÚMERO DE CONTACTO.</t>
  </si>
  <si>
    <t>GRUPO INTERNO DE TRABAJO DE GESTIÓN DE SERVICIOS ADMINISTRATIVOS - GESTION DOCUMENTAL
OFICINA DE TECNOLOGÍAS DE LA INFORMACIÓN</t>
  </si>
  <si>
    <t>ARCHIVO CENTRAL</t>
  </si>
  <si>
    <t>SISTEMA DE GESTIÓN DOCUMENTAL ORFEO</t>
  </si>
  <si>
    <t xml:space="preserve">.PDF
</t>
  </si>
  <si>
    <t>ATENCIONES Y ORIENTACIONES AL CIUDADANO</t>
  </si>
  <si>
    <t>EXPEDIENTE DE TRASLADOS POR COMPETENCIA</t>
  </si>
  <si>
    <t>ESTE EXPEDIENTE CONTIENE LOS OFICIOS PROYECTADOS POR LAS DIFERENTES DEPENDENCIAS DE LA SECRETARÍA DISTRITAL DE CULTURA, RECREACIÓN Y DEPORTE PARA NOTIFICAR DE LOS TRASLADOS POR COMPETENCIA A LOS PETICIONARIOS.</t>
  </si>
  <si>
    <t>.PDF</t>
  </si>
  <si>
    <t>TRASLADOS</t>
  </si>
  <si>
    <t>TRASLADOS POR COMPETENCIA</t>
  </si>
  <si>
    <t>BASE DE ACTOS ADMINISTRATIVOS 2021 - 2022</t>
  </si>
  <si>
    <t>BASE DE DATOS NO PERSONALES QUE CONTIENE LA SIGUIENTE INFORMACIÓN: NÚMERO DE RADICADOS DEL SISTEMA DE GESTIÓN DOCUMENTAL DE LA SCRD (ORFEO), CONSECUTIVO, FECHA, EPÍGRAFE, QUIÉN LO SUSCRIBE, OBSERVACIONES Y TIPOS DE COMUNICACIONES DE LOS ACTOS ADMINISTRATIVOS, CON INFORMACIÓN DESDE EL 2017</t>
  </si>
  <si>
    <t>DRIVE DE PROFESIONAL UNIVERSITARIO DE LA DIRECCIÓN DE GESTIÓN CORPORATIVA</t>
  </si>
  <si>
    <t>.XLSX</t>
  </si>
  <si>
    <t xml:space="preserve">SHARON NICOLE RODRÍGUEZ PERDOMO
</t>
  </si>
  <si>
    <t>TOKEN DIRECTORA DE GESTION CORPORATIVA Y RELACIÓN CON EL CIUDADANO</t>
  </si>
  <si>
    <t>ES UN DISPOSITIVO DE SEGURIDAD POR MEDIO DEL CUAL SE GENERA UN SERVICIO DE AUTENTICACION</t>
  </si>
  <si>
    <t>FÍSICO</t>
  </si>
  <si>
    <t>EXPEDIENTE RESOLUCIONES</t>
  </si>
  <si>
    <t>EXPEDIENTE EN EL CUAL TODAS LAS DEPENDENCIAS DE LA ENTIDAD RADICAN LAS RESOLUCIONES. ADICIONAL CONTIENE TODOS LOS SOPORTES DE NOTIFICACIONES Y COMUNICACIONES ELECTRONICAS , ASI COMO LAS CITACIONES, PUBLICACION DE CITACIONES, AVISOS Y PUBLICACION DE AVISOS DE CONFORMIDAD CON EL PROCESO DE NOTIFICACION DE CADA RESOLUCION. LOS DOCUMENTOS QUE LO COMPONEN TIENEN DATOS PERSONALES COMO NOMBRES, CEDULAS, DIRECCION FISICA Y ELECTRONICA DE NOTIFICACION</t>
  </si>
  <si>
    <t>DATA CENTER DE LA SECRETARÍA DISTRITAL DE CULTURA, RECREACIÓN Y DEPORTE</t>
  </si>
  <si>
    <t>.PDF, .DOC</t>
  </si>
  <si>
    <t>RESOLUCIONES</t>
  </si>
  <si>
    <t>EXPEDIENTE CIRCULARES</t>
  </si>
  <si>
    <t>EXPEDIENTE EN EL CUAL TODAS LAS DEPENDENCIAS DE LA ENTIDAD RADICAN LAS CIRCULARES</t>
  </si>
  <si>
    <t>CIRCULARES</t>
  </si>
  <si>
    <t>CONSEJEROS ELECTOS DEL SISTEMA DISTRITAL DE ARTE CULTURA Y PATRIMONIO SDACP 2023 - 2027</t>
  </si>
  <si>
    <t>CONTIENE DATOS DE LOS CONSEJEROS Y CONSEJERAS ELECTAS DEL SISTEMA DISTRITAL DE ARTE, CULTURA Y PATRIMONIO, Y DATOS DE LOS CONSEJEROS Y CONSEJERAS ELEGIDOS MEDIANTE ASAMBLEA DEL CONSEJO DISTRITAL DE CASAS DE CULTURA.
CONTIENE:
- NOMBRES Y APELLIDOS
- TIPO DE DOCUMENTO
- NÚMERO DE DOCUMENTO
- TELÉFONO
- CORREO ELECTRÓNICO
- SECTOR Y CONSEJO
- CARACTERIZACIÓN SOCIODEMOGRÁFICA</t>
  </si>
  <si>
    <t>APOYO PROFESIONAL Y/O CONTRATISTA DEL EQUIPO DE PARTICIPACIÓN</t>
  </si>
  <si>
    <t>CARPETA COMPARTIDA EN LA NUBE</t>
  </si>
  <si>
    <t>ALEXANDRA BUITRAGO
NATHALIA MATIZ
DAVID BOHR</t>
  </si>
  <si>
    <t>ANDRES FELIPE JARA MORENO</t>
  </si>
  <si>
    <t>CONSOLIDADO SEGUIMIENTO ASISTENCIA DE LOS ESPACIOS DE PARTICIPACIÓN DEL SISTEMA DISTRITAL DE ARTE CULTURA Y PATRIMONIO SDACP 2023-2027</t>
  </si>
  <si>
    <t>CONTIENE DATOS DE LA ASISTENCIA A LOS ESPACIOS DE PARTICIPACIÓN DE CIRCUNSISCRIPCIÓN LOCAL Y DISTRITAL DEL SISTEMA.
CONTIENE:
- NOMBRES
- DATOS ASISTENCIA (FECHAS, HORA, LUGAR Y LOS TIPOS DE SESIONES ORDINARIA O EXTRAORDINARIA)</t>
  </si>
  <si>
    <t>MESA DE PARTICIPACIÓN CULTURAL DE NIÑOS, NIÑAS Y ADOLECENTES</t>
  </si>
  <si>
    <t>CONTIENE DATOS DE LOS INTEGRANTES DE LA MESA DE PARTICIPACIÓN CULTURAL DE NIÑOS, NIÑAS Y ADOLECENTES: (NOMBRE, TIPO Y NÚMERO DE DOCUMENTO)</t>
  </si>
  <si>
    <t>DIRECTORIO DE AGENDAS CULTURALES O BASE DE DATOS DE LOCALIDADES</t>
  </si>
  <si>
    <t xml:space="preserve">INFORMACIÓN DE LOS AGENTES CULTURALES, ORGANIZACIONES Y PROCESOS LOCALES QUE SON NECESARIOS PARA LA GESTIÓN TERRITORIAL Y DINAMIZACIÓN DE LOS PROCESOS CULTURALES LOCALES, INFORMACIÓN DE PERSONAS NATURALES, ORGANIZACIONES, JEFES DE PRENSA DE LOS FONDOS DE DESARROLLO LOCAL, CONSEJOS LOCALES Y MEDIOS DE COMUNICACIÓN. 
CONTIENE:
- NOMBRE DE LA AGRUPACIÓN O COLECTIVO DEL QUE HACE PARTE (SI APLICA)
- TIPO DE PERSONA (NATURAL O JURÍDICA)
- NOMBRES Y APELLIDOS
- CORREO ELECTRÓNICO
- TELEFÓNO
- DIRECCIÓN DE RESIDENCIA O INFRAESTRUCTURA CULTURAL
- BARRIO O VEREDA
- UNIDAD DE PLANEAMIENTO ZONAL UPZ O UNIDAD DE PLANEAMIENTO LOCALIDAD UPL
- LOCALIDAD
- SECTOR POBLACIONAL
- ADSCRIPCIÓN ÉTNICA
- SECTOR ARTISTICO, CULTURAL OPATRIMONIAL AL QUE PERTENECE.
</t>
  </si>
  <si>
    <t>ARTICULADORA GESTIÓN TERRITORIAL</t>
  </si>
  <si>
    <t>ALEXANDRA BUITRAGO
NATHALIA MATIZ
DAYANA MOLINA</t>
  </si>
  <si>
    <t>SI CAPITAL</t>
  </si>
  <si>
    <t>APLICATIVO QUE CONSOLIDA LOS APLICATIVOS PREDIS, LIMAY, PAGOS (OPGET), TERCEROS. PROPIOS DE LA GESTION FINANCIERA</t>
  </si>
  <si>
    <t>GRUPO INTERNO DE TRABAJO DE GESTIÓN FINANCIERA</t>
  </si>
  <si>
    <t>OFICINA DE TECNOLOGÌA DE LA INFORMACIÒN</t>
  </si>
  <si>
    <t>DATA CENTER DE LA SECRETARIA DISTRITAL DE CULTURA RECREACION Y DEPORTE</t>
  </si>
  <si>
    <t>CSV - TXT</t>
  </si>
  <si>
    <t>GINA PAOLA VELASCO INGRID PAOLA LOZANO, GERMAN GONZALO GIL, MARIA ANDREA GOMEZ, JOSE GIOVANNY CONDE, GERMAN HERNANDEZ BENAVIDEZ</t>
  </si>
  <si>
    <t>HUGO JAIRO ROBLES HÉRNANDEZ</t>
  </si>
  <si>
    <t>BASES DE DATOS DE INFORMACIÓN FINANCIERA (SI CAPITAL)</t>
  </si>
  <si>
    <t>INFORMACIÓN QUE CONSOLIDA LOS APLICATIVOS PREDIS, LIMAY, PAGOS (OPGET), TERCEROS. PROPIOS DE LA GESTION FINANCIERA. INFORMACION QUE SE ENCUENTRA ALMACENADA EN LOS APLICATIVOS DE LIBRO MAYOR, PAGOS Y PRESUPUESTO. CONTIENE INFORMACIÓN COMO: NOMBRE, CÉDULA, CUENTAS BANCARIAS, DIRECCIÓN, TELÉFONO, CORREO ELETRÓNICO, CUENTAS CONTABLES, CLASIFICACIÓN TRIBUTARÍA.</t>
  </si>
  <si>
    <t>.CSV</t>
  </si>
  <si>
    <t>INFORMES DE EJECUCIÓN PRESUPUESTAL A ENTES DE CONTROL</t>
  </si>
  <si>
    <t>CONTIENE LOS INFORMES DE EJECUCIÓN PRESUPUESTAL A ENTES DE CONTROL</t>
  </si>
  <si>
    <t>https://culturarecreacionydeporte.gov.co/es/transparencia-acceso-informacion-publica/planeacion-presupuesto-informes/ejecucion-presupuestal</t>
  </si>
  <si>
    <t> 38</t>
  </si>
  <si>
    <t>JOSE GIOVANNY CONDE</t>
  </si>
  <si>
    <t>MESA DE SERVICIOS GLPI DE SERVICIOS ADMINISTRATIVOS</t>
  </si>
  <si>
    <t>APLICATIVO QUE PERMITE REGISTRAR, ORGANIZAR Y CLASIFICAR LAS SOLICITUDES REALIZADAS A LA COORDINACIÓN DE SERVICIOS ADMINISTRATIVOS RELACIONADOS CON TRANSPORTE, PARQUEADERO, PRÉSTAMO DE ESPACIOS COMUNES, AUTORIZACIÓN DE INGRESOS, PRÉSTAMO Y TRASLADO DE ELEMENTOS Y MATERIALES PARA EVENTOS, MANTENIMIENTO E INSPECCIÓN DE INFRAESTRUCTURAS DE INMUEBLES. ADEMÁS, PERMITE REALIZAR UN SEGUIMIENTO DE LA ATENCIÓN Y GESTIÓN DEL SERVICIO REQUERIDO A TRAVÉS DE UN FORMULARIO DE GOOGLE FORMS.</t>
  </si>
  <si>
    <t>GRUPO INTERNO DE TRABAJO DE GESTIÓN DE SERVICIOS ADMINISTRATIVOS</t>
  </si>
  <si>
    <t>OFICINA DE TECNOLOGIAS DE LA INFORMACION OTI</t>
  </si>
  <si>
    <t>DATA CENTER - SISTEMA GLPI MESA DE AYUDA</t>
  </si>
  <si>
    <t>XLS,PDF, ODS</t>
  </si>
  <si>
    <t>HENRY GARAY ESPINOSA
LUIS EDUARDO ARTEAGA 
PAOLA ANDREA RAMIREZ</t>
  </si>
  <si>
    <t>PAOLA ANDREA RAMIREZ</t>
  </si>
  <si>
    <t>PRINT - STUDIO</t>
  </si>
  <si>
    <t>APLICATIVO QUE PERMITE REGISTRAR Y ELABORAR CARNETS DE IDENTIFICACIÓN PARA USO INTERNO Y EXTERNO DE FUNCIONARIOS Y CONTRATISTAS.</t>
  </si>
  <si>
    <t>MEMORIA DE APLICACIÓN, DE BASE DE DATOS APLICACIÓN.</t>
  </si>
  <si>
    <t>LUIS EDUARDO ARTEAGA</t>
  </si>
  <si>
    <t>ORACLE - SAE - SAI</t>
  </si>
  <si>
    <t>APLICATIVO PARA EL REGISTRO, CONTROL Y GESTIÓN DE LOS BIENES MUEBLES DE LA ENTIDAD. PROPORCIONA INFORMACIÓN DETALLADA SOBRE LOS BIENES MUEBLES, INCLUYENDO DATOS COMO LA FECHA Y MODO DE ADQUISICIÓN, ASIGNACIÓN, ESTADO, DISPONIBILIDAD Y EL RESPONSABLE TANTO EN LA SECRETARÍA DE CULTURA, RECREACIÓN Y DEPORTES (SDCRD) COMO EN TERCEROS.</t>
  </si>
  <si>
    <t>GRUPO INTERNO DE TRABAJO DE GESTIÓN DE SERVICIOS ADMINISTRATIVOS - ALAMCEN E INVENTARIOS</t>
  </si>
  <si>
    <t>ALMACEN E INVENTARIOS</t>
  </si>
  <si>
    <t>AMBOS</t>
  </si>
  <si>
    <t>DATA CENTER - SISTEMA DE GESTIÓN DOCUMENTAL- APLICATIVO ORACLE</t>
  </si>
  <si>
    <t>MEMORIA DE APLICATIVO, DE BASE DE DATOS APLICATIVO, DATA CENTER.</t>
  </si>
  <si>
    <t>JEYSON FERNEY UYABAN
LAURA SAMBONY</t>
  </si>
  <si>
    <t>CUENTAS DE ALMACEN</t>
  </si>
  <si>
    <t>EN LAS CUENTAS DE ALMACÉN CORRESPONDEN A LOS EXPEDIENTES CORRESPONDIENTES A LOS COMPROBANTES DE INGRESO, EGRESO, TRASLADO Y BAJAS DE BIENES. ESTAS CARPETAS CONTIENEN LA DOCUMENTACIÓN DETALLADA DE CADA TRANSACCIÓN, PROPORCIONANDO UN REGISTRO COMPLETO DE LOS MOVIMIENTOS DE LOS BIENES DENTRO DEL ALMACÉN.</t>
  </si>
  <si>
    <t>GRUPO INTERNO DE TRABAJO DE GESTION DE SERVICIOS ADMINISTRATIVOS</t>
  </si>
  <si>
    <t>DATA CENTER -SISTEMA DE GESTION DOCUMENTAL-APLICATIVO ORACLE</t>
  </si>
  <si>
    <t>TRASLADOS, EGRESOS, INGRESOS Y BAJAS</t>
  </si>
  <si>
    <t>INVENTARIOS GENERALES DE ELEMENTOS DEVOLUTIVOS EN SERVICIO</t>
  </si>
  <si>
    <t>REGISTRO DETALLADO DE LOS BIENES Y MATERIALES ALMACENADOS EN CADA DEPENDENCIA Y DE MANERA INDIVIDUAL. ESTOS INVENTARIOS PROPORCIONAN INFORMACIÓN CLAVE SOBRE LA CANTIDAD, UBICACIÓN, ESTADO Y VALOR DE LOS PRODUCTOS EXISTENTES EN CADA ÁREA DE LA ENTIDAD. MEDIANTE LA RECOPILACIÓN DE INFORMACIÓN SOBRE LOS INVENTARIOS GENERALES POR DEPENDENCIA E INDIVIDUALMENTE, SE LOGRA UN MAYOR NIVEL DE DETALLE Y PRECISIÓN EN EL SEGUIMIENTO DE LOS RECURSOS Y UNA MEJOR TOMA DE DECISIONES EN CUANTO A SU ADMINISTRACIÓN.</t>
  </si>
  <si>
    <t>DATA CENTER-SISTEMA DE GESTION DOCUMENTAL- APLICATIVO ORACLE</t>
  </si>
  <si>
    <t>INVENTARIOS</t>
  </si>
  <si>
    <t>SERVICIOS ADMINISTRATIVOS</t>
  </si>
  <si>
    <t>ADMINISTRADOR FUNCIONAL DEL SISTEMA DE GESTIÓN DOCUMENTAL</t>
  </si>
  <si>
    <t>RESPONSABLE DE SUPERVISAR Y GESTIONAR LAS FUNCIONES OPERATIVAS Y ADMINISTRATIVAS DEL SISTEMA DE GESTIÓN DOCUMENTAL, COMO EL DISEÑO DE FLUJOS DE TRABAJO, PERMISOS DE ACCESO Y CAPACITACIÓN DE USUARIOS.</t>
  </si>
  <si>
    <t>DATACENTER DE LA SECREATARÍA DE CULTURA RECREACIÓN Y DEPORTE</t>
  </si>
  <si>
    <t>ANDREA YESENIA MARTÍNEZ CELY</t>
  </si>
  <si>
    <t>PAOLA ANDREA RAMIREZ GUTIERREZ</t>
  </si>
  <si>
    <t>ARCHIVOS DE LA ENTIDAD</t>
  </si>
  <si>
    <t>ES UN SISTEMA O LUGAR CENTRALIZADO DONDE SE ALMACENAN Y GESTIONAN LOS DOCUMENTOS Y REGISTROS NECESARIOS PARA EL FUNCIONAMIENTO DIARIO DE LA ENTIDAD. ESTE ARCHIVO CONTIENE DOCUMENTOS ACTIVOS Y FRECUENTEMENTE UTILIZADOS, QUE ESTÁN BAJO CONTROL Y SEGUIMIENTO CONSTANTE.</t>
  </si>
  <si>
    <t>GRUPO INTERNO DE TRABAJO DE GESTIÓN DE SERVICIOS ADMINISTRATIVOS-OFICINA DE TECNOLOGÍAS DE LA INFORMACIÓN</t>
  </si>
  <si>
    <t>PAPEL 
FOTOGRAFÍAS
PLANOS
ACETATOS
CINTAS MAGNÉTICAS
DISCOS ÓPTICOS
GRANDES FORMATOS EN PAPEL
UNIDADES EXTRAIBLES
LIBROS EMPASTADOS
PDF
PDF/A
DOCX
XLSX
PPT
ZIP
WINRAR 
MP4 / WMP</t>
  </si>
  <si>
    <t>INSTRUMENTOS ARCHIVÍSTICOS</t>
  </si>
  <si>
    <t>CONJUNTO DE INSTRUMENTOS CONFIRMADOS POR LAS TABLAS DE RETENCIÓN DOCUMENTAL, TABLAS DE VALORACIÓN DOCUMENTAL, TABLAS DE CONTROL DE ACCESO, PROGRAMA DE GESTIÓN DOCUMENTAL ENTRE OTROS MEDIANTE LOS CUALES SE ESTABLECEN LOS CRITERIOS Y LINEAMNTOS ESTRATÉGICOS, TECNICOS Y OPERATIVOS PARA LA ADMINISTRACIÓN DE LOS DOCUMENTOS DE ARCHIVO EN LA ENTIDAD EN TO SU CICLO DE VIDA.</t>
  </si>
  <si>
    <t>https://culturarecreacionydeporte.gov.co/es/transparencia-acceso-informacion-publica</t>
  </si>
  <si>
    <t>PDF
EXCEL</t>
  </si>
  <si>
    <t>PLANES INSTITUCIONALES DE ARCHIVO</t>
  </si>
  <si>
    <t>INVENTARIOS DOCUMENTALES</t>
  </si>
  <si>
    <t>LISTAS O REGISTROS QUE CONTIENEN INFORMACIÓN DETALLADA SOBRE LOS DOCUMENTOS Y REGISTROS PRESENTES EN EL SISTEMA DE GESTIÓN DOCUMENTAL. PROPORCIONAN UNA VISIÓN COMPLETA DE LOS DOCUMENTOS, INCLUYENDO UBICACIÓN, DESCRIPCIÓN, ESTADO Y OTRA INFORMACIÓN RELEVANTE PARA SU GESTIÓN Y RECUPERACIÓN.</t>
  </si>
  <si>
    <t>DRIVE</t>
  </si>
  <si>
    <t>POLÍTICA Y PROCEDIMIENTOS DE LA GESTIÓN DOCUMENTAL</t>
  </si>
  <si>
    <t>DOCUMENTOS FORMALES QUE ESTABLECEN LAS DIRECTRICES Y LINEAMIENTOS ESPECÍFICOS PARA LA GESTIÓN DE DOCUMENTOS EN LA ENTIDAD ABORDAN ASPECTOS COMO CLASIFICACIÓN, ALMACENAMIENTO, ACCESO, SEGURIDAD, RETENCIÓN Y DISPOSICIÓN DE LOS DOCUMENTOS.</t>
  </si>
  <si>
    <t>https://www.culturarecreacionydeporte.gov.co/es/transparencia-acceso-informacion-publica/informacion-entidad/procesos-y-procedimientos/procesos-apoyo/gestion-documental</t>
  </si>
  <si>
    <t>PROGRAMAS</t>
  </si>
  <si>
    <t>PROGRAMAS DE GESTIÓN DOCUMENTAL</t>
  </si>
  <si>
    <t>ACTAS</t>
  </si>
  <si>
    <t>CONTIENE LA INFORMACION DE LAS ACTAS DEL COMITE INSTITUCIONAL DE COORDINACION DE CONTROL INTERNO DEL CUAL LA OCI EJERCE LA SECRETARIA TÉCNICA</t>
  </si>
  <si>
    <t>OFICINA DE TECNOLOGIA DE LA INFORMACIÓN Y GRUPO INTERNO DE TRABAJO DE SERVICIOS ADMINISTRATIVOS</t>
  </si>
  <si>
    <t>DATACENTER DE LA SECRETARIA DISTRITAL DE CULTURA, RECREACION Y DEPORTE
ORFEO</t>
  </si>
  <si>
    <t>PDF - WORD - EXCEL - POWER POINT</t>
  </si>
  <si>
    <t>ACTAS DEL COMITE INSTITUCIONAL DE COORDINACION DE CONTROL INTERNO</t>
  </si>
  <si>
    <t>DIANA DEL PILAR ROMERO VARILA</t>
  </si>
  <si>
    <t>OMAR URREA ROMERO</t>
  </si>
  <si>
    <t>CONTIENE LOS INFORMES ENVIADOS A ENTES DE CONTROL Y LOS INFORMES DE AUDITORIAS REALIZADAS POR LA OFICINA DE CONTROL INTERNO CON LOS PAPELES DE TRABAJO QUE LAS SOPORTAN.</t>
  </si>
  <si>
    <t>DATACENTER DE LA SECRETARIA DISTRITAL DE CULTURA, RECREACION Y DEPORTE
ORFEO
PAGINA WEB SCRD</t>
  </si>
  <si>
    <t>INFORMES A OTROS ORGANISMOS, INFORMES A ENTES DE CONTROL E INFORMES DE AUDITORÍA, EVALUACIÓN Y SEGUIMIENTO INTERNOS</t>
  </si>
  <si>
    <t>PLAN ANUAL DE AUDITORÍA</t>
  </si>
  <si>
    <t>CONTIENE LA INFORMACIÓN DE LAS AUDITORÍAS A REALIZAR DURANTE CADA VIGENCIA, CON BASE EN CRITERIOS DE RIESGO, IMPACTO Y CUMPLIMIENTO NORMATIVO. ESTE PLAN INCLUYE LA IDENTIFICACIÓN DE PROCESOS Y ÁREAS A AUDITAR Y EL CRONOGRAMA DE EJECUCIÓN</t>
  </si>
  <si>
    <t>PDF - EXCEL</t>
  </si>
  <si>
    <t>PLANES ANUALES DE AUDITORIAS</t>
  </si>
  <si>
    <t>GESTIÓN DE LA CULTURA CIUDADANA</t>
  </si>
  <si>
    <t>RED DISTRITAL DE CULTURA CIUDADANA Y DEMOCRATICA</t>
  </si>
  <si>
    <t>BASE DE DATOS QUE CONTIENE LA INFORMACIÓN DE LA INSCRIPCIÓN A LA RED DISTRITAL DE CULTURA CIUDADANA. CONTIENE CARACTERIZACIÓN DE LAS AGRUPACIONES QUE VIENEN TRABAJANDO TEMAS DE CULTURA CIUDADANA EN BOGOTÁ.
CONTIENE INFORMACIÓN RELEVANTE A NIVEL SOCIODEMOGRÁFICO Y DE LAS ACTIVIDADES QUE VIENEN REALIZANDO EN TEMAS DE CULTURA CIUDADANA EN BOGOTÁ.
1. NOMBRE DE LA PERSONA NATURAL, ORGANIZACIÓN O AGRUPACIÓN
2. TIPO 
3. TIEMPO QUE LLEVA CONSTITUIDA LA ORGANIZACIÓN
4. NOMBRES Y APELLIDOS DEL (A) PERSONA NATURAL O REPRESENTANTE DE LA ORGANIZACIÓN O AGRUPACIÓN
5. NÚMERO DE CÉDULA DEL (A) PERSONA NATURAL O REPRESENTANTE DE LA ORGANIZACIÓN O AGRUPACIÓN
6. DIRECCIÓN
7. BARRIO
8. LOCALIDAD
9. TELÉFONO FIJO
10. TELÉFONO CELULAR
11. CORREO ELECTRÓNICO
12. DIRECCIÓN ELECTRÓNICA
13. RED SOCIAL
14. DIGA CUÁNTO TIEMPO DE EXPERIENCIA TIENE LA PERSONA NATURAL, ORGANIZACIÓN O AGRUPACIÓN, EJECUTANDO ACTIVIDADES RELACIONADAS CON CULTURA CIUDADANA Y TRANSFORMACIÓN CULTURAL.
15. SELECCIONE EL ÁMBITO EN EL CUAL SE DESARROLLAN PRINCIPALMENTE LAS ACTIVIDADES DE LA PERSONA NATURAL, ORGANIZACIÓN O AGRUPACIÓN (PUEDE MARCAR MÁXIMO 2 OPCIONES).
16. SELECCIONE EL PRINCIPAL TEMA QUE TRABAJA ACTUALMENTE LA PERSONA NATURAL, ORGANIZACIÓN O AGRUPACIÓN
17. EN CASO DE QUE EN UN FUTURO CERCANO LA PERSONA NATURAL, ORGANIZACIÓN O AGRUPACIÓN PLANEE TRABAJAR TEMAS NUEVOS, DIFERENTES A LOS ANTERIORMENTE SEÑALADOS, INDIQUE CUALES SERÁN ESTOS TEMAS A TRABAJAR
18. SELECCIONE LAS PRINCIPALES HERRAMIENTAS CON LAS QUE TRABAJA LA PERSONA NATURAL, ORGANIZACIÓN O AGRUPACIÓN
19. SELECCIONE LA PRINCIPAL POBLACIÓN BENEFICIARIA PARA LA CUAL TRABAJA LA PERSONA NATURAL, ORGANIZACIÓN O AGRUPACIÓN
20. ¿EN QUÉ LOCALIDAD O LOCALIDADES SE DESARROLLA (N) LAS ACTIVIDADES DE LA PERSONA NATURAL, ORGANIZACIÓN O AGRUPACIÓN PRINCIPALMENTE?
21. SELECCIONE EL ALCANCE GEOGRÁFICO ACTUAL QUE TIENEN LAS ACCIONES DE LA PERSONA NATURAL, ORGANIZACIÓN O AGRUPACIÓN PRINCIPALMENTE.
22. ¿QUÉ LE GUSTARÍA OBTENER AL HACER PARTE DE UNA RED DE CULTURA CIUDADANA?</t>
  </si>
  <si>
    <t>DIRECCIÓN DE REDES Y ACCIÓN COLECTIVA</t>
  </si>
  <si>
    <t>ARCHIVO DIGITAL EN LA NUBE DE GOOGLE DRIVE DE</t>
  </si>
  <si>
    <t>.GFORM, .GSHEET, .GDOC</t>
  </si>
  <si>
    <t>MARIA ALEJANDRA ZAPATA PUERTO</t>
  </si>
  <si>
    <t>ANGÉLICA ROCÍO MARTÍNEZ TORRES</t>
  </si>
  <si>
    <t>REPORTE CUANTITATIVO ACTIVIDADES - META 3 PI 7991</t>
  </si>
  <si>
    <t>SISTEMATIZACIÓN DE EXPERIENCIAS Y APRENDIZAJES OBTENIDOS A TRAVÉS DE LAS MEMORIAS SOCIALES DE LAS INTERVENCIONES QUE SE REALICEN DESDE LA SUBSECRETARIA EN CUMPLIMIENTO DE SUS OBJETIVOS MISIONALES. ESTE ACTIVO DE LA INFORMACIÓN CONTIENE LOS SIGUIENTES TIPOS DE DATOS PERSONALES:
*NOMBRES Y APELLIDOS COMPLETOS 
*TIPO DE DOCUMENTO 
*NÚMERO DE DOCUMENTO 
*EDAD
*GRUPO ÉTNICO
*GRUPO POBLACIONAL
*SEXO
*CONSEJO Y/O ORGANIZACIÓN
*TELÉFONO CELULAR
*CORREO ELECTRÓNICO</t>
  </si>
  <si>
    <t>ARCHIVO DIGITAL EN LA NUBE DE GOOGLE DRIVE Y ORFEO</t>
  </si>
  <si>
    <t>DOCUMENTO TECNICO DE LAS ESTRATEGIAS DE CULTURA CIUDADANA Y TRANSFORMACION CULTURAL</t>
  </si>
  <si>
    <t>CONTIENE INFORMACION DE FORMULACIÓN, DIAGNÓSTICO, OBJETIVOS Y ENFOQUE DE CADA ESTRAGEGIAS DE CULTURA CIUDADANA</t>
  </si>
  <si>
    <t>PROFESIONAL ESPECIALIZADO Y/O CONTRATISTA(S) ASIGNADOS A CADA PROYECTO</t>
  </si>
  <si>
    <t>ARCHIVO CENTRALIZADO</t>
  </si>
  <si>
    <t>SISTEMA DE GESTIÓN DOCUMENTAL</t>
  </si>
  <si>
    <t>TRANSFORMACIONES CULTURALES</t>
  </si>
  <si>
    <t>DAVID ECHEVERRI</t>
  </si>
  <si>
    <t>JULIAN FELIPE DUARTE</t>
  </si>
  <si>
    <t>DOCUMENTO DE BALANCE DE LAS ESTRATEGIAS DE CULTURA CIUDADANA Y TRANSFORMACIÓN CULTURAL</t>
  </si>
  <si>
    <t>CONTIENE INFORMACION DE LOS RESULTADOS OBTENIDOS DESPUES DE LA IMPLEMENTACIÓN DE LAS ESTRAGEGIAS DE CULTURA CIUDADANA</t>
  </si>
  <si>
    <t>NA</t>
  </si>
  <si>
    <t>CARPETA COMPARTIDA EN LA NUBE DERL LIDER DE LA ESTRATEGIA</t>
  </si>
  <si>
    <t>.PDF Y POWERBI</t>
  </si>
  <si>
    <t>ESCUELA DE HOMBRES AL CUIDADO</t>
  </si>
  <si>
    <t>SISTEMA DE SEGUIMIENTO, MONITOREO Y EVALUACIÓN</t>
  </si>
  <si>
    <t>EQUIPO DE COMPUTO DEL SUPERVISOR DEL CONTRATO</t>
  </si>
  <si>
    <t>EXCEL</t>
  </si>
  <si>
    <t>- BASES DE DATOS RECOGE LOS DATOS PERSONALES DE QUIENES ASISTEN A LAS CAPACITACIONES - NOMBRE- ENTIDAD O DEPENDENCIA- CARGO- CORREO ELECTRONICO- FIRMA</t>
  </si>
  <si>
    <t>POWERBI</t>
  </si>
  <si>
    <t>LÍNEA CALMA</t>
  </si>
  <si>
    <t>BASE DE DATOS DE LOS USUARIOS QUE SE COMUNICAN CON LA "LINEA CALMA".- NOMBRE- C.C. - DIRECCION- TELEFONO- CORREO ELECTRONICO</t>
  </si>
  <si>
    <t>POWEBI</t>
  </si>
  <si>
    <t>BASE DE DATOS DE LOS USUARIOS QUE SE COMUNICAN CON LA "LINEA CALMA". - NOMBRE- C.C. - DIRECCION- TELEFONO- CORREO ELECTRONICO</t>
  </si>
  <si>
    <t>INFRAESTRUCTURA CRÍTICA</t>
  </si>
  <si>
    <t>EL CENTRO DE CONTACTO QUE PERMITE REALIZAR LA OPERACION DE LA ESTRATEGIA "LINEA CALMA", LA CUAL PROMUEVE EN LA CIUDADANIA UNA TRANSFORMACION CULTURAL DEL MACHISMO</t>
  </si>
  <si>
    <t>CENTRO DE CONTACTO</t>
  </si>
  <si>
    <t>SUBSECRETARÍA DISTRITAL DE CULTURA CIUDADANA Y GESTIÓN DEL CONOCIMIENTO</t>
  </si>
  <si>
    <t>TOKEN PARA FIRMA DE PLANILLAS</t>
  </si>
  <si>
    <t>PERMITE REALIZAR CON SEGURIDAD Y TRAZABILIDAD LAS APROBACIONES DE LOS PAGOS MENSUALES EN EL MARCO DE LA EJECUCION DEL PROYECTO DE INVERSION 7879 (PDD- ANTERIOR) Y PROYECTO DE INVERSIÓN 7991 (PDD- NUEVO)</t>
  </si>
  <si>
    <t>ORDENADOR DEL GASTO SUBSECRETARÍA DE CULTURA CIUDADANA Y GESTIÓN DE CONOCIMIENTO</t>
  </si>
  <si>
    <t>DESPACHO DE LA SUBSECRETARÍA DISTRITAL DE CULTURA CIUDADANA Y GESTIÓN DEL CONOCIMIENTO</t>
  </si>
  <si>
    <t>MIRYAM JANNETH CORTES RAMOS</t>
  </si>
  <si>
    <t>LUIS FELIPE CALERO GONZALEZ</t>
  </si>
  <si>
    <t>REDES SOCIALES CULTURA CIUDADANA</t>
  </si>
  <si>
    <t>CUENTAS OFICIALES @BOGOTAESCIVICA EN INSTAGRAM, FACEBOOK Y TWITTER DE LA SUBSECRETARÍA DISTRITAL DE CULTURA CIUDADANA</t>
  </si>
  <si>
    <t>INSTAGRAM
FACEBOOK
TWITTER</t>
  </si>
  <si>
    <t>MP4, .PNG</t>
  </si>
  <si>
    <t>PORTAL DE CULTURA CIUDADANA</t>
  </si>
  <si>
    <t>PERMITE EFECTUAR LA DIVULGACIÓN DE LAS ACTIVIDADES, LINEAS DE ACCIÓN, CONOCIMIENTO, POLÍTICAS E INTERVENCIONES EN TEMAS DE CULTURA CIUDADANA</t>
  </si>
  <si>
    <t>OFICINA ASESORA DE COMUNICACIONES Y OFICINA DE TECNOLOGÍAS DE INFORMACIÓN</t>
  </si>
  <si>
    <t>DATACENTER DE LA SCRD</t>
  </si>
  <si>
    <t>PDF. PTT</t>
  </si>
  <si>
    <t>GESTIÓN DE INVESTIGACIONES, OBSERVACIONES Y ANALÍTICA DE LA CULTURA, LA RECREACIÓN Y EL DEPORTE</t>
  </si>
  <si>
    <t>MEDICIONES, ENCUESTAS, SONDEOS Y CONTEOS</t>
  </si>
  <si>
    <t>5 ENCUESTAS DE AMBIENTE Y MANEJO DE RESIDUOS. (ECA: 2024, 2022, 2021, 2020, 2018)
1 ENCUESTA DE CONFIANZA - GÉNERO. (2021)
1 ENCUESTA DE CONFIANZA Y PARTICIPACIÓN (2021)
2 ENCUESTAS DE CULTURA CIUDADANA (2021, Corpovisionarios)
3 ENCUESTAS EN TEMAS DE SALUD Y OTROS (Encuesta de Prácticas Deportivas y Calidad de vida: 2021, 2022, 2024)
3 ENCUESTAS MOVILIDAD (TEMAS: PEATONES, SEGURIDAD VIAL, BICIUSUARIOS, MOVILIDAD SOSTENIBLE)
2 ENCUESTA SOBRE LECTURA, ESCRITURA, ORALIDAD Y EQUIPAMIENTOS CULTURALES. (2021, 2023)
4 CENSOS DE PREDIOS QUE SON BIENES DE INTERÉS CULTURAL (Bosa, Usme, Suba, Teusaquillo) 
2 ENCUESTA INDICADORES DE CULTURA CIUDADANA Y GARANTIA DE DERECHOS (2021, 2023)
1 ENCUESTA DE CULTURA DIGITAL (2022)
1 ENCUESTA A NIVEL DE BOGOTÁ REGIÓN (2022).
2 ENCUESTAS SOBRE DISCRIMINACIONES (2021, 2023)
3 ENCUESTAS SOBRE VIOLENCIA INTERPERSONAL (LINEA CALMA 2021[2], 2022)
3 ENCUESTAS SOBRE VIOLENCIA DE GÉNERO Y TAREAS DEL HOGAR (2021, 2022, 2023)
1 ENCUESTA CARACTERIZACIÓN ESALES (2024)
1 ENCUESTA PERCEPCION PEMP CENTRO HISTÓRICO (2024)
1 ENCUESTA TEATRO CREACIÓN COLECTIVA (2024)
1 ENCUESTA PROYECTO NAVIDAD (2024)
32 ENCUESTAS FESTIVALES AL PARQUE (2024)
2 ENCUESTAS FESTIVAL CENTRO (2024, 2025)
1 ENCUESTA DIAGNOSTICO CONSUMO DE AGUA (2024)
1 ENCUESTA ACCION IBEROAMERICANA BOGOTA (2025)
LAS ENCUESTAS CONTIENEN LAS SIGUIENTES VARIABLES; NOMBRE, TELEFONO, SEXO, GENERO, ORIENTACIÓN SEXUAL, ETNIA, VULNERABILIDAD Y EN ALGUNAS DIRECCIÓN DEL HOGAR, COORDENADAS GEOGRÁFICAS Y PARA LOS CENSOS bic SE RECOGIÓ EL CHIP DEL PREDIO Y EL RUT DE ALGUNOS NEGOCIOS.
PARA LAS ESALES SE CUENTA CON LAS VARIABLES: NIT, NOMBRE DEL REPRESENTANTE LEGAL, CARGO</t>
  </si>
  <si>
    <t>DIRECCIÓN DE OBSERVATORIO Y GESTIÓN DEL CONOCIMIENTO CULTURAL</t>
  </si>
  <si>
    <t>PROCEDIMIENTO DE MEDICIONES Y ANALÍTICA EN CAMPO</t>
  </si>
  <si>
    <t>OFICINA DE MEDICIONES SEDE CALLE 9</t>
  </si>
  <si>
    <t>DATA CENTER DE LA SECRETARIA DE CULTURA RECREACION Y DEPORTE. SPSS
En orfeo se radicaron en 2022 con la Serie: "Mediciones Culturales" y Subserie: "MEDICIONES CULTURALES DE PERCEPCIONES, ACTITUDES, PRÁCTICAS, ACTIVIDADES Y EVENTOS - 2022"
Con TRD: Bases o con TRD: Tablas y gráficos de salida
Expediente: 202291004500200003E
Año 2023: https://www.prototipos-sicc.com/app/observatorio/pai/2023
Año 2024: 
https://observatoriocultura.github.io/contenidos/investigaciones.html</t>
  </si>
  <si>
    <t>XLSX, SPSS, CSV</t>
  </si>
  <si>
    <t>GISELA CASTRILLÓN MORENO (CONTRATISTA)
GERMAN URBINA (PROFESIONAL)</t>
  </si>
  <si>
    <t>DIEGO FERNANDO MALDONADO (DIRECTOR OBSERVATORIO)</t>
  </si>
  <si>
    <t>PROGRAMAS UTILIZADOS PARA EL ANALISÍS, PROCESMAIENTO Y VISUALIZACIÓN DE LOS DATOS</t>
  </si>
  <si>
    <t>SPSS, ARCGIS, POWERBI, KOBO, R, PYTHON</t>
  </si>
  <si>
    <t>SEDE PRINCIPAL DE LA SECRETARIA DE CULTURA, RECREACIÓN Y DEPORTE</t>
  </si>
  <si>
    <t xml:space="preserve">PC DEL DIRECTOR DE OBSERVATORIO DE GESTIÓN DEL CONOCIMIENTO
EL ARCGIS SE ENCUENTRA INSTALADO EN EL SERVIDOR DE LA SCRD Y ACCEDEMOS ONLINE: https://www.arcgis.com/index.html
REPOSITORIOS DE INVESTIGACIONES: 
Año 2023: https://www.prototipos-sicc.com/app/observatorio/pai/2023
Año 2024: https://observatoriocultura.github.io/contenidos/investigaciones.html 
</t>
  </si>
  <si>
    <t>R, XLSX, SAV, VIV, SHP, CSV</t>
  </si>
  <si>
    <t>PUBLICACIONES</t>
  </si>
  <si>
    <t>PUBLICACIONES, INFORMES ESTADÍSTICOS, BOLETINES, INFOGRAMAS, PANCARTAS, FOLLETOS, PRESENTACIONES.</t>
  </si>
  <si>
    <t>DIRECCIÓN DE OBSERVATORIO Y GESTIÓN DEL CONOCIMIENTO CULTURAL, OFICINA DE TECNOLOGÍAS DE LA INFORMACIÓN</t>
  </si>
  <si>
    <t>SISTEMA DE GESTIÓN DOCUMENTAL, PÁGINA WEB: https://www.culturaciudadana.gov.co/observatorio/publicaciones/boletines</t>
  </si>
  <si>
    <t>PDF, PPTX, HTML, DOCX,</t>
  </si>
  <si>
    <t xml:space="preserve">ANDREA DEL PILAR GARCIA (CONTRATISTA)
DIEGO FERNANDO MALDONADO CASTELLANOS (DIRECTOR)
</t>
  </si>
  <si>
    <t xml:space="preserve">REPOSITORIO PLAN ANUAL DE INVESTIGACIONES 2023
REPOSITORIO PLAN ANUAL DE INVESTIGACIONES 2024
</t>
  </si>
  <si>
    <t>DISPOSICIÓN DE DATOS E INFORMACIÓN RELEVANTE RESULTANTE DE LAS INVESTIGACIONES</t>
  </si>
  <si>
    <t>DIRECCIÓN OBSERVATORIO DE GESTIÓN DEL CONOCIMIENTO CULTURAL</t>
  </si>
  <si>
    <t>Año 2023: https://www.prototipos-sicc.com/app/observatorio/pai/2023
Año 2024: https://observatoriocultura.github.io/contenidos/investigaciones.html</t>
  </si>
  <si>
    <t>ROLES IMPORTANTES (PERSONAL CRITICO DEL PROCESO)</t>
  </si>
  <si>
    <t xml:space="preserve">LIDER DE ANALÍTICA Y MEDICIONES EN CAMPO
LIDER DE SISTEMAS DE INFORMACION Y NARRATIVAS
PROFESIONAL ESPECIALIZADO
</t>
  </si>
  <si>
    <t>DIEGO FERNANDO MALDONADO CASTELLANOS</t>
  </si>
  <si>
    <t xml:space="preserve">PLAN ANUAL DE INVESTIGACIONES 2024
</t>
  </si>
  <si>
    <t>LISTADO DE ARCHIVOS RELACIONADOS CON DOCUMENTOS, PUBLICACIONES, PRESENTACIONES, VIDEOS QUE SON EL RESULTADO DE INVESTIGACIONES DEL SECTOR CULTURA, RECREACIÓN Y DEPORTE.</t>
  </si>
  <si>
    <t>GITHUB</t>
  </si>
  <si>
    <t>SQL, Excel, GoogleSheets</t>
  </si>
  <si>
    <t>JAVIER MAURICIO OJEDA PEPINOSA (CONTRATISTA)</t>
  </si>
  <si>
    <t xml:space="preserve">GESTIÓN DE LA APROPIACIÓN DE LA INFRAESTRUCTURA Y PATRIMONIO CULTURAL 
</t>
  </si>
  <si>
    <t>DOCUMENTOS DE INSTANCIAS DE LAS SIGUIENTES INSTANCIAS DE PARTICIPACIÓN: CONSEJO DISTRITAL DE INFRAESTRUCTURA CULTURAL</t>
  </si>
  <si>
    <t xml:space="preserve">ESTE ACTIVO CONTIENE:
- ACTAS, 
- INFORME, 
- DOCUMENTOS TÉCNICOS 
</t>
  </si>
  <si>
    <t>GIT GESTION DE SERVICIOS ADMINISTRATIVOS - GESTIÓN DOCUMENTAL 
OFICINA DE TECNOLOGÍAS DE LA INFORMACIÓN</t>
  </si>
  <si>
    <t>DATA CENTER DE LA SECRETARÍA DE CULTURA RECREACIÓN Y DEPORTE</t>
  </si>
  <si>
    <t>ACTAS DEL CONSEJO DISTRITAL DE INFRAESTRUCTURA CULTURAL</t>
  </si>
  <si>
    <t>EDGAR ANDRES FIGUEROA VICTORIA
EDGAR FRANCISCO GUERRERO GIRALDO</t>
  </si>
  <si>
    <t>EDGAR ANDRES FIGUEROA VICTORIA</t>
  </si>
  <si>
    <t>DOCUMENTOS PARA LA PROTECCIÓN Y CONSERVACIÓN A LOS BIENES DE INTERÉS CULTURAL (PROCEDIMIENTO POLICIVO Y SANCIONATORIO FRENTE A LAS FALTAS Y COMPORTAMIENTOS CONTRARIOS A LA PROTECCIÓN Y CONSERVACIÓN DEL PATRIMONIO CULTURAL)</t>
  </si>
  <si>
    <t>ESTE ACTIVO CONTIENE: 
- DENUNCIA - ORFEO
- ACTAS DE VISITA
- INFORMES TÉCNICOS 
- RESOLUCIONES EXPEDIDAS POR LA SECRETARÍA CULTURA RECREACIÓN Y DEPORTE 
- LISTADOS DE TODOS LOS BIENES CULTURALES DE LA CIUDAD
- VIDEOS DE AUDIENCIAS PÚBLICAS 
- REGISTRO FOTOGRÁFICO Y PLANIMETRÍA 
- ACTAS DE AUDIENCIA
- AUTOS 
- COMUNICACIONES OFICIALES</t>
  </si>
  <si>
    <t>.XLS, .PDF, .MP4, .DOC, .DWG, JPG</t>
  </si>
  <si>
    <t>DECLARATORIA DE BIENES DE INTERÉS CULTURAL</t>
  </si>
  <si>
    <t>ARIEL RODRIGO FERNÁNDEZ BACA</t>
  </si>
  <si>
    <t>BASE DE DATOS - MATRIZ DE SEGUIMIENTO Y CONTROL DE LOS PROCESOS POLICIVOS Y SANCIONATORIO ADELANTADOS FRENTE A LAS FALTAS DE COMPORTAMIENTOS CONTRARIOS A LA PROTECCIÓN Y CONSERVACIÓN DEL PATRIMONIO</t>
  </si>
  <si>
    <t xml:space="preserve">ESTE ACTIVO ES UNA BASE DATOS, CONTIENEN INFORMACIÓN SOBRE:
- DIRECCIÓN
- NÚMERO DE CHIP
- EXPEDIENTE
- DOCUMENTOS DE ENTRADA Y SALIDA
- DOCUMENTOS DE BASE
- TELÉFONO 
- CORREO
- DATOS PERSONALES 
</t>
  </si>
  <si>
    <t>CARPETA DRIVE DE LA SUBDIRECCIÓN DE INFRAESTRUCTURA Y PATRIMONIO CULTURAL</t>
  </si>
  <si>
    <t>BASE DE DATOS - MATRIZ DE SEGUIMIENTO A TRAMITES DECRETO 070 DE 2015-DECRETO 522 DE 2023 - RELACIONADOS CON EL SISTEMA DISTRITAL DE PATRIMONIO CULTURAL</t>
  </si>
  <si>
    <t>BASE DE DATOS QUE CONTIENE INFORMACIÓN DEL DECRETO 070 DE 2015-DECRETO 522 DE 2023 TAL COMO:
- FECHA DE RADICADO
- TIPO DE SOLICITUD 
- COMUNICACIONES DE ENTRADA Y SALIDA DE CADA UNO DE LOS TRÁMITES 
INFORMACIÓN SOBRE LAS RESOLUCIONES SISTEMA DISTRITAL DE PATRIMONIO CULTURAL:
- NUMERO DE RESOLUCIÓN 
- DATOS INMUEBLE
- DECISIÓN ADOPTADA</t>
  </si>
  <si>
    <t>SANDRA LILIANA RUIZ GUTIERREZ</t>
  </si>
  <si>
    <t>SECCIÓN FORTALECIMIENTO DE LA INFRAESTRUCTURA CULTURAL DE LA PÁGINA WEB SECRETARÍA DE CULTURA, RECREACIÓN Y DEPORTE</t>
  </si>
  <si>
    <t>SECCIÓN DE LA PÁGINA WEB DE LA SECRETARÍA DE CULTURA, RECREACIÓN DEPORTE/ FORTALECIMIENTO DE LA INFRAESTRUCTURA CULTURAL QUE CONTIENE INFORMACIÓN SOBRE: 
- LAS ACTAS DE LAS SESIONES DE REUNIÓN DEL COMITÉ DE LA CONTRIBUCIÓN PARAFISCAL CULTURAL
- BANCO DE PROYECTOS (METODOLOGÍA, ANEXOS Y FORMATOS GUÍA).
- LA CONVOCATORIA (REQUISITOS, CRONOGRAMA, ALCANCE, ANEXOS).</t>
  </si>
  <si>
    <t>OFICINA DE TECNOLOGÍAS DE LA COMUNICACIÓN
OFICINA ASESORA DE COMUNICACIONES</t>
  </si>
  <si>
    <t>DATA CENTER DE LA SECRETARÍA DE CULTURA RECREACIÓN Y DEPORTE
https://www.culturarecreacionydeporte.gov.co/es/arte-cultura-y-patrimonio/fortalecimiento-infraestructura-cultural/banco-de-proyectos-i-2023</t>
  </si>
  <si>
    <t>.PDF, XLS, .DOCX</t>
  </si>
  <si>
    <t>JASSON VANEGAS GUZMAN
JUAN CARLOS SERRANO SALAMANCA
CESAR ALEJANDRO RODRIGUEZ MACHADO</t>
  </si>
  <si>
    <t>BASE DE DATOS - MATRIZ DE SEGUIMIENTO DE PROYECTOS DE INFRAESTRUCTURA CULTURAL FINANCIADOS CON RECURSOS DE LA CONSTRIBUCIÓN PARAFISCAL CULTURAL</t>
  </si>
  <si>
    <t>BASE DE DATOS DE PROYECTOS PRESENTADOS A LA CONVOCATORIA LEY DEL ESPECTÁCULO PÚBLICO A TRAVÉS DEL APLICATIVO SICON, ESTE ACTIVO DE INFORMACIÓN CONTIENE:
- NOMBRE DE LA ORGANIZACIÓN, 
- NOMBRE DEL REPRESENTANTE LEGAL, 
- NIT, 
- CÉDULA ,
- NOMBRE DEL PROYECTO,
- ESPECIFICACIONES TÉCNICAS, 
- PRESUPUESTO PRESENTADO EN LA CONVOCATORIA</t>
  </si>
  <si>
    <t>PROYECTOS
ADMINISTRACIÓN DE RECURSOS DE ESPECTÁCULOS PÚBLICOS DE LAS ARTES ESCÉNICAS</t>
  </si>
  <si>
    <t>PROYECTOS DE INFRAESTRUCTURA CULTURAL
ADMINISTRACIÓN DE RECURSOS DE ESPECTÁCULOS PÚBLICOS DE LAS ARTES ESCÉNICAS EN ESCÉNICAS DE CARÁCTER PÚBLICO
ADMINISTRACIÓN DE RECURSOS DE ESPECTÁCULOS PÚBLICOS DE LAS ARTES ESCÉNICAS EN ESCÉNICAS DE CARÁCTER PRIVADO O MIXTO</t>
  </si>
  <si>
    <t>JASSON VANEGAS GUZMAN
JUAN CARLOS SERRANO SALAMANCA
CESAR ALEJANDRO RODRIGUEZ MACHADO
JAIME RUDAS LLERAS</t>
  </si>
  <si>
    <t>DOCUMENTOS PROYECTOS DE INFRAESTRUCTURA CULTURAL</t>
  </si>
  <si>
    <t>ESTE ACTIVO ESTÁ CONFORMADO POR: 
- ACTAS DEL COMITÉ DE LA CONTRIBUCIÓN PARAFISCAL EN LAS QUE SE REGISTRAN LOS RECURSOS ASIGNADOS PARA LA CONVOCATORIA LEY DEL ESPECTÁCULO PÚBLICO Y LOS BENEFICIARIOS DE LAS CONVOCATORIAS, 
- INFORMES DE EJECUCIÓN DE LOS PROYECTOS BENEFICIARIOS, 
- CONTRATOS,
- CONVENIOS, 
- CONCEPTOS TÉCNICOS, 
- ESTUDIOS Y DISEÑOS, 
- PLANES DE GESTIÓN SOCIAL, 
- MODELOS DE GESTIÓN Y OPERACIÓN, 
- INFORMES DE EJECUCIÓN DE LOS PROYECTOS DE INFRAESTRUCTURA CULTURAL, 
- ACTAS DE SEGUIMIENTO</t>
  </si>
  <si>
    <t>GIT GESTION DE SERVICIOS ADMINISTRATIVOS - GESTIÓN DOCUMENTAL
OFICINA DE TECNOLOGÍAS DE LA COMUNICACIÓN</t>
  </si>
  <si>
    <t xml:space="preserve">DATA CENTER DE LA SECRETARÍA DE CULTURA RECREACIÓN Y DEPORTE
CARPETA DRIVE DE LA SUBDIRECCIÓN DE INFRAESTRUCTURA Y PATRIMONIO CULTURAL
</t>
  </si>
  <si>
    <t>JASSON VANEGAS GUZMAN
JUAN CARLOS SERRANO SALAMANCA
CESAR ALEJANDRO RODRIGUEZ MACHADO
CARLOS ALFONSO GARCIA HERNANDEZ</t>
  </si>
  <si>
    <t>GESTIÓN DE LA PROMOCIÓN DE AGENTES Y PRÁCTICAS CULTURALES Y RECREODEPORTIVAS</t>
  </si>
  <si>
    <t>BASE DE DATOS DE CONTACTOS DE LAS MESAS LOCALES DE GRAFITI Y/O DEL REPRESENTANTE</t>
  </si>
  <si>
    <t>ESTE ACTIVO DE INMFORMACIÓN CONTIENE DATOS DE CONTACTO DE LAS MESAS LOCALES DE GRAFITI Y/O DEL REPRESENTANTE TALES COMO NOMBRE Y EMAIL</t>
  </si>
  <si>
    <t>SUBDIRECCIÓN DE GESTIÓN CULTURAL Y ARTÍSTICA</t>
  </si>
  <si>
    <t>CARPETA COMPARTIDA EN UN DRIVE DE LA SUBDIRECCIÓN DE GESTIÓN CULTURAL Y ARTÍSTICA</t>
  </si>
  <si>
    <t>,XLS</t>
  </si>
  <si>
    <t>PROCESOS</t>
  </si>
  <si>
    <t>PROCESOS DE PROMOCIÓN PARA LA PRÁCTICA RESPONSABLE DEL GRAFITI</t>
  </si>
  <si>
    <t>ELKIN RAMOS</t>
  </si>
  <si>
    <t>ADRIANA MARÍA BOTERO VÉLEZ</t>
  </si>
  <si>
    <t>PÁGINA WEB BOGOTÁ DISTRITO GRAFITI</t>
  </si>
  <si>
    <t>PÁGINA WEB QUE CONTIENE LA MEMORIA DE LAS INTERVENCIONES REALIZADAS EN EL MARCO DE LA ESTRATÉGIA DE ARTE URBANO RESPONSABLE</t>
  </si>
  <si>
    <t>OFICINA ASESORA DE COMUNICADONES OFICINA DE TECNOLOGIAS DE LA INFORMACIÓN</t>
  </si>
  <si>
    <t>DATA CENTER SECRETARIA DE CULTURA, RECREACIÓN Y DEPORTE https://www.bogotadistritografiti.gov.co/</t>
  </si>
  <si>
    <t>.JPG,PNG,PDF,TIFF,MP4</t>
  </si>
  <si>
    <t>DOCUMENTOS DE INSCRIPCIÓN A LA OFERTA DE FORMACIÓN TITULADA Y COMPLEMENTARIA CONVENIO SENA - SCRD</t>
  </si>
  <si>
    <t xml:space="preserve">ESTE ACTIVO DE INFORMACIÓN CONTIENE LOS SIGUIENTES TIPOS DE DOCUMENTOS:
- CERTIFICADOS DE ESTUDIO - FOTOCOPIA DEL DOCUMENTO DE IDENTIDAD - DECLARACIÓN JURAMENTADA DE TRATAMIENTO DE DATOS DEL MENOR (SI APLICA) 
- CERTIFICADO DE RESULTADOS ICFES 
-COPIA AFILIACIÓN AL SISTEMA DE SALUD
</t>
  </si>
  <si>
    <t>PROCESOS DE INSCRIPCIÓN A OFERTA DE FORMACIÓN ARTÍSTICA Y CULTURAL TITULADA</t>
  </si>
  <si>
    <t>DARLYNG CLAVIJO
MARIA ANGELICA ARGUELLO</t>
  </si>
  <si>
    <t>DOCUMENTOS DEL PROCESO DE CERTIFICACIÓN NO SUJECIÓN AL IMPUESTO UNIFICADO DE POBRES, AZAR Y ESPECTÁCULOS</t>
  </si>
  <si>
    <t>ESTE ACTIVO DE INFORMACIÓN CONTIENE LOS SIGUIENTES TIPOS DE DOCUMENTOS:
- ACUERDO DE PAGO
- ACTA DE ENTREGA DE BOLETERÍA SUSCRITA POR EL REVISOR FISCAL
- REPORTE A HACIENDA POR PARTE DE LA SECRETARÍA DE CULTURA, RECREACIÓN Y DEPORTE</t>
  </si>
  <si>
    <t>DIRECCIÓN DE ARTE CULTURA Y PATRIMONIO</t>
  </si>
  <si>
    <t>DIRECCCIÓN DE ARTE, CULTURA Y PATRIMONIO DOCUMENTAL. OFICINA DE TECNOLOGÍAS DE LA INFORMACIÓN</t>
  </si>
  <si>
    <t>DATA CENTER SECRETARÍA DE CULTURA, RECREACIÓN Y DEPORTE</t>
  </si>
  <si>
    <t>PDF. XLS. CVS</t>
  </si>
  <si>
    <t>PROCESOS DE CERTIFICACIÓN DE NO SUJECIÓN AL IMPUESTO UNIFICADO DE FONDO DE POBRES, AZAR Y ESPECTÁCULOS</t>
  </si>
  <si>
    <t>DOCUMENTOS ACUERDO 897 DE 2023 EXENCIÓN DEL IMPUESTO PREDIAL UNIFICADO PARA TEATROS Y MUSEOS</t>
  </si>
  <si>
    <t>ESTE ACTIVO DE INFORMACIÓN CONTIENE LOS SIGUIENTES TIPOS DE DOCUMENTOS:
- RESOLUCIÓN DE HACIENDA
- CERTIFICADO DE TRADICIÓN Y LIBERTAD 
- REPORTE A HACIENDA POR PARTE DE LA SECRETARÍA DE CULTURA, RECREACIÓN Y DEPORTE
- ESTATUS DE LA ENTIDAD
- ESTATUS DE CONFORMACIÓN LEGAL 
- REPORTE</t>
  </si>
  <si>
    <t>SISTEMA DE GESTIÓN DOCUMENTAL DE LA ENTIDAD</t>
  </si>
  <si>
    <t>PDF. XLS.CVS.</t>
  </si>
  <si>
    <t>PROCESOS DE EXENCIÓN EN EL IMPUESTO PREDIAL UNIFICADO SOBRE ESPACIOS CULTURALES</t>
  </si>
  <si>
    <t>BASE DE DATOS DE INSCRIPCIÓN DE USUARIOS DE PLATAFORMA DE FORMACIÓN VIRTUAL EN ARTE, CULTURA Y PATRIMONIO</t>
  </si>
  <si>
    <t>ESTE ACTIVO DE INFORMACIÓN CONTIENE LOS SIGUIENTES TIPOS DE DATOS PERSONALES DE LOS USUARIOS: - CORREO ELECTRÓNICO PERSONAL 
- TELÉFONO
- LOCALIDAD DONDE VIVE
- GÉNERO
- GRUPO POBLACIONAL
- ORIENTACIÓN SEXUAL
- ESTRATO SOCIOECONÓMICO
- GRUPO ETARIO
- DISCAPACIDAD
- TIPOS DE DISCAPACIDAD
- FORMACIÓN ACADÉMICA</t>
  </si>
  <si>
    <t>PROGRAMAS DE CONTENIDOS PARA CURSOS</t>
  </si>
  <si>
    <t>ANDREA BARRERA
MARCELA GARZON 
MARIA ANGELICA ARGUELLO</t>
  </si>
  <si>
    <t>PLATAFORMA DE FORMACIÓN VIRTUAL EN ARTE, CULTURA Y PATRIMONIO</t>
  </si>
  <si>
    <t>ESTE ACTIVO DE INFORMACIÓN CONTIENE:
- MÓDULOS DE LOS CURSOS O DIPLOMADOS SOBRE ARTE, CULTURA Y PATRIMONIO OFERTADOS POR LA SCRD.</t>
  </si>
  <si>
    <t>.PDF, .XLSX, .JPG, .PNG, .MP4, .AVI, JAVA SCRIPT, HTML5</t>
  </si>
  <si>
    <t>ADMINISTRADOR DE LA PLATAFORMA DE FORMACIÓN VIRTUAL EN ARTE, CULTURA Y PATRIMONIO</t>
  </si>
  <si>
    <t>PERSONA ENCARGADA DE GARANTIZAR EL ADECUADO FUNCIONAMIENTO DE LA PLATAFORMA.</t>
  </si>
  <si>
    <t>PLATAFORMA BENEFICIO ARTISTA MAYOR</t>
  </si>
  <si>
    <t>PLATAFORMA PARA APLICACIÓN A LOS BENEFICIOS ECONÓMICOS PERIÓDICOS BEPS (DECRETO 2012 DE 2017). EN ESTA PLATAFORMA EL CIUDADANO PUEDE CREAR UN USUARIO Y COLOCAR SUS DATOS PERSONALES, SUBIR ARCHIVOS PDF RELACIONADOS CON LOS REQUISITOS PARA APLICAR AL PROGRAMA. LA PLATAFORMA DEBE FUNCIONAR TODO EL TIEMPO.</t>
  </si>
  <si>
    <t>DATA CENTER SCRD</t>
  </si>
  <si>
    <t>.CSV, .PDF</t>
  </si>
  <si>
    <t>MARÍA ALEJANDRA DUEÑAS SÁNCHEZ 
MYRIAM STELLA GARCIA CORREDOR</t>
  </si>
  <si>
    <t>BASE DE DATOS DE LA PLATAFORMA BENEFICIO ARTISTA MAYOR</t>
  </si>
  <si>
    <t>LOS DATOS PERSONALES DE LOS ARTISTAS Y GESTORES CULTURALES QUE APLICAN AL PROGRAMA SON: NOMBRE, CÉDULA, FECHA DE NACIMIENTO, DIRECCIÓN, ESTRATO, GRUPOS ÉTNICOS, INFORMACIÓN SOBRE GÉNERO, SI TIENE CONDICIÓN DE DISCAPACIDAD, SI PERTENECE A UN SECTOR ESPECÍFICO (EJEMPLO: VÍCTIMAS DE CONFLICTO ARMADO, COMUNIDAD LGBTI, ETC). ADICIONALMENTE SOPORTES EN ARCHIVO PDF SOBRE SU TRAYECTORIA ARTÍSTICA Y OTROS QUE PIDE LA NORMA PARA INGRESAR AL PROGRMA BEPS. TODOS ESTOS SE ENCUENTRAN ALMACENADOS EN LA PLATAFORMA.</t>
  </si>
  <si>
    <t>.CSV, .XLS</t>
  </si>
  <si>
    <t>MICROSITIO PLATAFORMA BENEFICIO ARTISTA MAYOR</t>
  </si>
  <si>
    <t>MICROSITIO MEDIO DE DIFUSIÓN DE REQUISITOS, NORMATIVA, RESOLUCIONES, VIDEOTUTORIALES, INFORMACIÓN GENERAL SOBRE EL PROCESO DE INSCRIPCIÓN, Y ACCESO A LA PLATAFORMA BENEDICIO ARTISTA MAYOR ETC., PARA QUE LOS ARTISTAS Y GESTORES CULTURALES PUEDAN APLICAR AL PROGRAMA BEPS EN LA CIUDAD DE BOGOTÁ.</t>
  </si>
  <si>
    <t>DATA CENTER SECRETARÍA DE CULTURA, RECREACIÓN Y DEPORTE
https://culturarecreacionydeporte.gov.co/BEPS</t>
  </si>
  <si>
    <t>MARÍA ALEJANDRA DUEÑAS SÁNCHEZ 
MYRIAM STELLA GARCIA CORREDOR 
VIVIANA VILLA RESTREPO</t>
  </si>
  <si>
    <t>CERTIFICADO DIGITAL</t>
  </si>
  <si>
    <t>TOKEN PARA PAGO EN APLICATIVO SHD</t>
  </si>
  <si>
    <t xml:space="preserve">DIRECCIÓN DE ARTE, CULTURA Y PATRIMONIO
SUBDIRECCIÓN DE GESTIÓN CULTURAL Y ARTÍSTICA
SUB DIRECCIÓN DE INFRAESTRUCTURA Y PATRIMONIO CULTURAL 
</t>
  </si>
  <si>
    <t>DOCUMENTOS DE VENTANILLA ÚNICA DE IMPLANTACIONES ARTÍSTICAS EN EL ESPACIO PÚBLICO (VIARTE), ARTE URBANO RESPONSABLE, REGULACIÓN ACTIVIDADES ARTÍSTICAS EN EL ESPACIO PÚBLICO</t>
  </si>
  <si>
    <t>ESTE ACTIVO DE INFORMACIÓN CONTIENE: ACTAS, INFORME Y DOCUMENTOS TÉCNICOS</t>
  </si>
  <si>
    <t>GESTIÓN DOCUMENTAL 
OFICINA DE TECNOLOGÍAS DE LA INFORMACIÓN</t>
  </si>
  <si>
    <t>DATA CENTER DE LA SECRETARÍA DE CULTURA DE RECREACIÓN Y DEPORTE</t>
  </si>
  <si>
    <t>PROCESOS
INFORMES</t>
  </si>
  <si>
    <t>PROCESOS DE PROMOCIÓN PARA LA PRÁCTICA RESPONSABLE DEL GRAFITI
PROCESOS DE REGULACIÓN Y SEGUIMIENTO DE ACTIVIDAD ARTÍSTICA EN EL ESPACIO PÚBLICO - VIARTE
INFORMES DE VENTANILLA ÚNICA DE IMPLANTACIONES ARTÍSTICAS EN EL ESPACIO PÚBLICO</t>
  </si>
  <si>
    <t>JUAN SEBASTIAN OSPINA</t>
  </si>
  <si>
    <t>ADRIANA MARÍA BOTERO VELEZ</t>
  </si>
  <si>
    <t>DOCUMENTOS DE INSTACIAS DE LAS SIGUIENTES INSTACIAS DE PARTICIPACIÓN: 
- COMISIÓN INTERSECTORIAL DEL SISTEMA DISTRITAL DE FORMACIÓN ARTÍSTICA Y CULTURAL - SIDFAC
- UNIDAD TÉCNICA DE APOYO UTA DE LA COMISIÓN INTERSECTORIAL DEL SISTEMA DISTRITAL DE FORMACIÓN ARTÍSTICA Y CULTURAL - SIDFAC
- COMITÉ DISTRITAL DEL ESPACIO PÚBLICO DE BOGOTÁ.
- COMITÉ DISTRITAL DE LA FIESTA DE BOGOTÁ</t>
  </si>
  <si>
    <t>ACTAS DE COMITE PRIMARIO
ACTAS DEL COMITÉ DISTRITAL FIESTA DE BOGOTÁ, D.
ACTAS DEL COMITÉ DISTRITAL DE ESPACIO PÚBLICO DE BOGOTÁ, D.C.
ACTAS DE LA COMISIÓN INTERSECTORIAL DEL SISTEMA DISTRITAL DE FORMACIÓN ARTÍSTICA Y CULTURAL SIDFAC
ACTAS DE LA UNIDAD TÉCNICA DE APOYO</t>
  </si>
  <si>
    <t>LAURA MORALES 
MARCELA GARZON</t>
  </si>
  <si>
    <t>ACTAS DE REUNIÓN DEL COMITE DE FOMENTO</t>
  </si>
  <si>
    <t>ESTE ACTIVO DE INMFORMACIÓN CONTIENE ACTAS, LISTADOS DE ASISTENCIA, COMUNICACIONES RELACIONADAS A LOS COMITES DE FOMENTO</t>
  </si>
  <si>
    <t>ORFEO</t>
  </si>
  <si>
    <t>ACTAS DE COMITÉ DE FOMENTO DE LA CULTURA, LA RECREACIÓN Y EL DEPORTE</t>
  </si>
  <si>
    <t>NATHALIA ANDREA PENAGOS NUÑEZ</t>
  </si>
  <si>
    <t>JUAN DIEGO JARAMILLO MORALES</t>
  </si>
  <si>
    <t>ACTAS DE REUNIÓN DEL COMITE PRIMARIO</t>
  </si>
  <si>
    <t>ACTAS DE COMITE PRIMARIO</t>
  </si>
  <si>
    <t>EXPEDIENTES DE APERTURA, JURADOS, GANADORES, MENTORES DE LAS CONVOCATORIAS DEL PROGRAMA DISTRITAL DE ESTÍMULOS</t>
  </si>
  <si>
    <t>ESTE ACTIVO DE INFORMACIÓN CONTIENE LOS EXPEDIENTES DONDE SE INCLUYEN LOS DOCUMENTOS DE ENTRADA Y SALIDA DE LOS PROCEDIMIENTOS PARA APERTURA, JURADOS, GANADORES Y MENTORES DEL PROGRAMA DISTRITAL DE ESTÍMULOS</t>
  </si>
  <si>
    <t>PROGRAMA DISTRITAL DE ESTÍMULOS</t>
  </si>
  <si>
    <t>EXPEDIENTES DE APERTURA, JURADOS, GANADORES, MENTORES DE LAS INVITACIONES DEL MECANISMO DE FOMENTO INVITACIONES CULTURALES</t>
  </si>
  <si>
    <t>ESTE ACTIVO DE INFORMACIÓN CONTIENE LOS EXPEDIENTES DONDE SE INCLUYEN LOS DOCUMENTOS DE ENTRADA Y SALIDA DE LOS PROCEDIMIENTOS PARA APERTURA, JURADOS Y GANADORES DEL MECANISMO DE FOMENTO INVITACIONES CULTURALES</t>
  </si>
  <si>
    <t>MECANISMOS DE FOMENTO</t>
  </si>
  <si>
    <t>SEGUIMIENTO CONTROL DE PETICIONES 2025</t>
  </si>
  <si>
    <t>ESTE ACTIVO DE INFORMACIÓN CONTIENE EL SEGUIMIENTO DE LOS CORREOS DE ENTRADA Y SALIDA DE LAS RESPUESTAS E INQUIETUDES SOBRE LAS CONVOCATORIAS, INVITACIONES CULTURALES, SOPORTE DE PLATAFORMA SICON, CULTURED.</t>
  </si>
  <si>
    <t>CARPETA COMPARTIDA EN UN DRIVE DE LA DIRECCIÓN DE FOMENTO https://docs.google.com/spreadsheets/d/1ZMs9oz4-ejOWAP7GTkPKP0B5YoSqM1noxQQ1lgkrXsU/edit?gid=1451185214#gid=1451185214</t>
  </si>
  <si>
    <t>PÁGINA WEB SICON</t>
  </si>
  <si>
    <t>PÁGINA WEB QUE CONTIENE LA INFORMACIÓN DE LAS CONVOCATORIAS DEL PROGRAMA DISTRIAL DE ESTÍMULOS</t>
  </si>
  <si>
    <t>DATA CENTER SCRD https://sicon.scrd.gov.co/</t>
  </si>
  <si>
    <t>.JPG,PNG,PDF,HTML</t>
  </si>
  <si>
    <t>PÁGINA WEB INVITACIONES CULTURALES</t>
  </si>
  <si>
    <t>PÁGINA WEB QUE CONTIENE LA INFORMACIÓN DE LAS INVITACIONES CULTURALES DEL MECANISMO INVITACIONES CULTURALES</t>
  </si>
  <si>
    <t>DATA CENTER SCRD https://invitaciones.scrd.gov.co/dashboard</t>
  </si>
  <si>
    <t>PAGINA WEB - CULTURED (CONVOCATORIAS)</t>
  </si>
  <si>
    <t>PÁGINA WEB QUE CONTIENE LA INFORMACIÓN DE LAS CONVOCATORIAS DEL PROGRAMA DISTRITAL DE ESTÍMULOS, PROGRAMA DISTRITAL DE APOYOS CONCERTADOS</t>
  </si>
  <si>
    <t>DATA CENTER SCRD https://cultured.gov.co/</t>
  </si>
  <si>
    <t>LUIS ENRIQUE AGUIRRE FAJARDO</t>
  </si>
  <si>
    <t>INGENIEROS</t>
  </si>
  <si>
    <t>PERSONAS ENCARGADAS DE GARANTIZAR EL ADECUADO FUNCIONAMIENTO DE LA PLATAFORMA.</t>
  </si>
  <si>
    <t>BAS DE DATOS SICON</t>
  </si>
  <si>
    <t>CONTIENE INFORMACIÓN DE USUARIOS, POSTULACIONES, JURADOS, EVALUACIÓN Y SEGUIMIENTO A CONVOCATORIAS PUBLICADAS POR EL SECTOR CULTURA.</t>
  </si>
  <si>
    <t>DATA CENTER SCRD SICON.SCRD.GOV.CO</t>
  </si>
  <si>
    <t>Postgres</t>
  </si>
  <si>
    <t>BAS DE DATOS INVITACIONES CULTURALES</t>
  </si>
  <si>
    <t>INFORMACIÓN DE PROPUESTAS RECIBIDAS, GANADORAS Y EJECUTADAS EN EL MARCO DE LAS INVITACIONES CULTURALES DEL SECTOR CULTURA.</t>
  </si>
  <si>
    <t>DATA CENTER SCRD https://invitaciones.scrd.gov.co/</t>
  </si>
  <si>
    <t>BAS DE DATOS FOMENTO - CULTURED</t>
  </si>
  <si>
    <t>REGISTRO DE AGENTES, PRÁCTICAS Y ORGANIZACIONES CULTURALES CON INFORMACIÓN RECOPILADA A TRAVÉS DE LA PLATAFORMA CULTURED.</t>
  </si>
  <si>
    <t>DATA CENTER SCRD https://fomento.cultured.gov.co/</t>
  </si>
  <si>
    <t>TABLEROS DE CONTROL 2020 -2024 FOMENTO - CULTURED</t>
  </si>
  <si>
    <t>TABLEROS COMPARTIDOS DE LA DIRECCIÓN DE FOMENTO https://lookerstudio.google.com/reporting/7afccc4a-f06b-47da-95c8-5ffd4af48580</t>
  </si>
  <si>
    <t>NICHOLS OSORIO PADILLA</t>
  </si>
  <si>
    <t>BASE DE DATOS ALDEA BOGOTA EMPRENDIMIENTOS_2023</t>
  </si>
  <si>
    <t xml:space="preserve">LA BASE DE DATOS “ALDEA BOGOTÁ EMPRENDIMIENTOS_2023” REÚNE INFORMACIÓN ESTRUCTURADA DE LOS 100 EMPRENDIMIENTOS CULTURALES Y CREATIVOS SELECCIONADOS EN EL MARCO DEL PROGRAMA ALDEA CULTURAL Y CREATIVA, UNA INICIATIVA LIDERADA POR LA SECRETARÍA DE CULTURA, RECREACIÓN Y DEPORTE (SCRD) E INNPULSA, EN ALIANZA CON LA UNIVERSIDAD DE LOS ANDES. ESTE PROGRAMA TIENE COMO PROPÓSITO IDENTIFICAR, PROMOVER Y FORTALECER EMPRENDIMIENTOS EN ETAPA TEMPRANA CON POTENCIAL DE CRECIMIENTO RÁPIDO, RENTABLE Y SOSTENIDO EN BOGOTÁ. SU OBJETIVO ES CONTRIBUIR AL DESARROLLO ECONÓMICO DEL DISTRITO MEDIANTE LA GENERACIÓN DE EMPLEO, EL AUMENTO DE INGRESOS POR VENTAS Y LA PROYECCIÓN NACIONAL E INTERNACIONAL DE ESTOS NEGOCIOS. LOS EMPRENDIMIENTOS FUERON EVALUADOS POR TERNAS DE JURADOS CONFORMADAS POR REPRESENTANTES DE INNPULSA, LA UNIVERSIDAD DE LOS ANDES, LA CÁMARA DE COMERCIO DE CALI Y EXPERTOS INVITADOS POR LA SCRD. LA EVALUACIÓN TUVO EN CUENTA CRITERIOS COMO LA PROYECCIÓN DEL EMPRENDIMIENTO, MODELO DE NEGOCIO, INNOVACIÓN, ESCALABILIDAD, RENTABILIDAD, CALIDAD DEL EQUIPO EMPRENDEDOR Y EL COMPONENTE CULTURAL Y CREATIVO. LA BASE DE DATOS CONTIENE 433 VARIABLES RELACIONADAS CON CARACTERÍSTICAS GENERALES DE LOS EMPRENDIMIENTOS, DATOS DE CONTACTO, UBICACIÓN, ACTIVIDADES ECONÓMICAS (CIIU), TIPO DE OFERTA, CANALES DE COMERCIALIZACIÓN, NIVEL DE DIGITALIZACIÓN, INFORMACIÓN FINANCIERA HISTÓRICA Y PROYECTADA, INDICADORES DE INNOVACIÓN, BARRERAS ESTRATÉGICAS, CAPACIDADES DEL EQUIPO, ALIADOS, FUENTES DE FINANCIACIÓN, INTERNACIONALIZACIÓN, IMPACTOS SOCIALES Y SOSTENIBILIDAD, ENTRE OTROS ASPECTOS CLAVE PARA EL DIAGNÓSTICO Y FORTALECIMIENTO DE ESTAS INICIATIVAS.
</t>
  </si>
  <si>
    <t>DIRECCIÓN DE ECONOMÍA ESTUDIOS Y POLÍTICA</t>
  </si>
  <si>
    <t>DRIVE DE CONTRATISTA ENCARGADO DE EL DESARROLLO DE LA META 2 DEL PROYECTO DE INVERSION</t>
  </si>
  <si>
    <t>IVÁN ALEXANDER FRANCO RODRÍGUEZ</t>
  </si>
  <si>
    <t>MARIO ARTURO SUÁREZ MENDOZA</t>
  </si>
  <si>
    <t>BASE DE DATOS ALDEA BOGOTA MENTORES_2023</t>
  </si>
  <si>
    <t>LA BASE DE DATOS "ALDEA BOGOTÁ MENTORES 2023" RECOPILA INFORMACIÓN DETALLADA DE 40 PERSONAS POSTULADAS COMO MENTORAS DEL PROGRAMA ALDEA CULTURAL Y CREATIVA, UNA INICIATIVA DE LA SECRETARÍA DE CULTURA, RECREACIÓN Y DEPORTE (SCRD) E INNPULSA COLOMBIA, EN ALIANZA CON LA UNIVERSIDAD DE LOS ANDES. ESTE PROGRAMA BUSCA IDENTIFICAR PERFILES CON LAS CAPACIDADES TÉCNICAS, ESTRATÉGICAS Y HUMANAS NECESARIAS PARA ACOMPAÑAR EMPRENDIMIENTOS CULTURALES Y CREATIVOS EN ETAPA TEMPRANA, CON ALTO POTENCIAL DE CRECIMIENTO RENTABLE, SOSTENIDO Y ESCALABLE. LA BASE CONTIENE 282 VARIABLES QUE ABARCAN INFORMACIÓN SOCIODEMOGRÁFICA, PROFESIONAL Y EMPRESARIAL DE LOS CANDIDATOS. INCLUYE DATOS COMO NOMBRE, SEXO, DOCUMENTO, EDAD, LUGAR DE RESIDENCIA, NIVEL EDUCATIVO, ESTUDIOS EN EL EXTERIOR, EXPERIENCIA EN CONSULTORÍA, EMPRENDIMIENTO O INVERSIÓN, ASÍ COMO AUTOPERCEPCIONES SOBRE COMPETENCIAS EN ÁREAS CLAVE COMO PLANEACIÓN ESTRATÉGICA, INNOVACIÓN, MERCADEO, LIDERAZGO Y NEGOCIACIÓN. TAMBIÉN SE RECOGEN DETALLES SOBRE SU TRAYECTORIA PROFESIONAL (AÑOS DE EXPERIENCIA, SECTORES EN LOS QUE HAN TRABAJADO, TIPO DE EMPRESAS ASESORADAS, CARGOS DESEMPEÑADOS), SU SITUACIÓN LABORAL ACTUAL, LAS ÁREAS EN LAS QUE SE ESPECIALIZAN Y LOS SECTORES CREATIVOS Y CULTURALES EN LOS QUE SE CONSIDERAN APTOS PARA BRINDAR MENTORÍA. ADEMÁS, SE INCLUYEN VARIABLES DE EVALUACIÓN TÉCNICA COMO PUNTAJES POR FILTROS, RESULTADOS DE ENTREVISTAS, RANKING FINAL, SELECCIÓN Y COMENTARIOS CUALITATIVOS. ESTA INFORMACIÓN PERMITIÓ VALORAR LA IDONEIDAD DE CADA PERSONA PARA PARTICIPAR EN EL PROGRAMA, CON BASE EN CRITERIOS ESTRUCTURADOS Y ALINEADOS CON LAS NECESIDADES DEL ECOSISTEMA CULTURAL Y CREATIVO DE BOGOTÁ.</t>
  </si>
  <si>
    <t>INFORME CONCEPTO DE GASTO "APOYO Y FORTALECIMIENTO A LAS INDUSTRIAS CULTURALES Y CREATIVAS DE LAS LOCALIDADES"</t>
  </si>
  <si>
    <t>BALANCE DEL PROCESO DE PRESUPUESTOS PARTICIPATIVOS CON ÉNFASIS EN EL CONCEPTO DE GASTO A CARGO DE LA DEEP</t>
  </si>
  <si>
    <t>ORFEO (INFORMES DE EJECUCIÓN DEL CONTRATISTA)</t>
  </si>
  <si>
    <t>PDF
XLS</t>
  </si>
  <si>
    <t>RESULTADOS DE LA CUENTA SATELITE DE CULTURA Y ECONOMIA CREATIVA DE BOGOTA_2024</t>
  </si>
  <si>
    <t>CONTIENE LOS RESULTADOS PIBLICADOS EN 2024 DE LA INVESTIGACION MACROECONOMICA DE LA CUENTA SATELITE DE ECONOMÍA CULTURA Y CREATIVA DE BOGOTA (CSECCB): PRODUCCION, GENERACION DEL INGRESO, VALOR AGREGADO Y EMPLEO PARA EL AÑO 2014-2023Pr.</t>
  </si>
  <si>
    <t>PAGINA WEB DE LA SCRD Y DEL DANE</t>
  </si>
  <si>
    <t>NATHALIA GRAFFE</t>
  </si>
  <si>
    <t>GUIA PRACTICA PARA LA CREACION DE AREAS DE DESARROLLO NARANJA</t>
  </si>
  <si>
    <t>DOCUMENTO DIGITAL EN EL QUE SE DESCRIBE EL PASO A PASO PARA LA CREACION DE AREAS DE DESARROLLO NARANJA O DISTRITOS CREATIVOS, SE EXPLICA EL CASO DE BOGOTA Y SE DAN RECOMENDACIONES PARA SU CONSOLIDACION.</t>
  </si>
  <si>
    <t>PAGINA WEB DE LA SCRD</t>
  </si>
  <si>
    <t>DIAGNOSTICO ECONOMICO DEL SECTOR CULTURAL Y CREATIVO</t>
  </si>
  <si>
    <t>DOCUMENTO DE ANALISIS DEL MERCADO LABORAL DE BOGOTA, EN RELACION AL SECTOR CULTURA: SE PRESENTAN LOS DATOS DE OCUPADOS, DESOCUPADOS, EMPLEO, DESEMPLEO Y TASA GLOBAL DE PARTICIPACION, SE HACEN ANALISIS COMPARATIVOS CON OTROS SECTORES, CIUDADES Y DEPARTAMENTOS.</t>
  </si>
  <si>
    <t>BASE DE DATOS DE NECESIDADES DE FINANCIAMIENTO_2020</t>
  </si>
  <si>
    <t>LA BASE DE DATOS DE NECESIDADES DE FINANCIAMIENTO 2020 RECOPILA INFORMACIÓN DE 260 PERSONAS REPRESENTANTES DE EMPRESAS Y ORGANIZACIONES DEL SECTOR CULTURAL Y CREATIVO, CON EL OBJETIVO DE IDENTIFICAR SU SITUACIÓN ECONÓMICA, SUS PRINCIPALES NECESIDADES FINANCIERAS Y SU NIVEL DE ACCESO Y RELACIÓN CON EL SISTEMA FINANCIERO FORMAL. ESTÁ COMPUESTA POR 44 VARIABLES QUE ABARCAN ASPECTOS DE IDENTIFICACIÓN Y LOCALIZACIÓN (COMO DIRECCIÓN, LOCALIDAD, CORREO, TELÉFONO Y SEDE PRINCIPAL EN BOGOTÁ), TIPO DE PERSONA (NATURAL O JURÍDICA), ACTIVIDAD ECONÓMICA PRINCIPAL SEGÚN CÓDIGO CIIU, ANTIGÜEDAD DEL EMPRENDIMIENTO, Y DATOS SOBRE EMPLEO GENERADO, ACTIVOS E INGRESOS EN 2019. ADEMÁS, INCLUYE INFORMACIÓN SOBRE EL TAMAÑO DE LA EMPRESA SEGÚN EMPLEOS, ACTIVOS E INGRESOS, CLASIFICACIÓN POR MACROSECTOR Y LAS NECESIDADES MÁS RELEVANTES PARA EL DESARROLLO DE LA ACTIVIDAD ECONÓMICA, TALES COMO PAGO DE SALARIOS, PROVEEDORES, COSTOS FIJOS, DEUDAS O IMPLEMENTACIÓN DE SOLUCIONES DIGITALES. TAMBIÉN SE INDAGA SOBRE EL ACCESO A CRÉDITOS FORMALES, LAS RAZONES DE NEGACIÓN O NO SOLICITUD, LA RELACIÓN CON ENTIDADES FINANCIERAS, EL ESTADO EN CENTRALES DE RIESGO Y EL MONTO ESTIMADO NECESARIO PARA CUBRIR NECESIDADES EN UN MES, JUNTO CON LOS TIEMPOS ESTIMADOS DE PAGO. FINALMENTE, SE INCLUYE INFORMACIÓN SOBRE USO PREVISTO DE LOS RECURSOS, ACEPTACIÓN DE TRATAMIENTO DE DATOS Y VALIDACIÓN DE LA INFORMACIÓN SUMINISTRADA. ESTA BASE PROPORCIONA UN INSUMO CLAVE PARA EL DISEÑO DE ESTRATEGIAS Y PROGRAMAS DE ACCESO A FINANCIAMIENTO ADECUADOS PARA EL FORTALECIMIENTO DEL SECTOR CULTURAL Y CREATIVO EN BOGOTÁ.</t>
  </si>
  <si>
    <t>DRIVE DEL DIRECTOR- DEEP</t>
  </si>
  <si>
    <t>CARACTERIZACION DE INDUSTRIAS CULTURALES Y CREATIVAS (CICC)_2019</t>
  </si>
  <si>
    <t>DOCUMENTO QUE PRESENTA INFORMACION SOBRE LAS EMPRESAS Y ORGANIZACIONES DEL SECTOR CULTURAL Y CREATIVO, EN LO RELACIONADO CON SU COMPOSICION EMPRESARIAL, PUBLICO OBJETIVO, BIENES Y SERVICIOS QUE PRODUCEN, ANALISIS DOFA, CARACTERISTICAS DE SUS DIRECTIVOS Y MANEJO DE LA PROPIEDAD INTELECTUAL.</t>
  </si>
  <si>
    <t>CARACTERIZACION DE ORGANIZACIONES CULTURALES Y CREATIVAS (COCC)_2022</t>
  </si>
  <si>
    <t>MAPEO Y CARACTERIZACION DE DISTRITOS CREATIVOS_2022</t>
  </si>
  <si>
    <t>DOCUMENTO QUE PRESENTA INFORMACION SOBRE LAS EMPRESAS Y ORGANIZACIONES DEL SECTOR CULTURAL Y CREATIVO, EN LO RELACIONADO CON SU COMPOSICION EMPRESARIAL, PUBLICO OBJETIVO, BIENES Y SERVICIOS QUE PRODUCEN, ANALISIS DOFA, CARACTERISTICAS DE SUS DIRECTIVOS Y MANEJO DE LA PROPIEDAD INTELECTUAL. LO ANTERIOR REALIZADO EN LOS DISTRITOS CREATIVOS: CENTRO, CENTRO INTERNACIONAL, LA PLAYA, TEUSAQUILLO Y SAN FELIPE</t>
  </si>
  <si>
    <t>MAPEO Y CARACTERIZACION DE DISTRITOS CREATIVOS_2024</t>
  </si>
  <si>
    <t>DOCUMENTO QUE PRESENTA INFORMACION SOBRE LAS EMPRESAS Y ORGANIZACIONES DEL SECTOR CULTURAL Y CREATIVO, EN LO RELACIONADO CON SU COMPOSICION EMPRESARIAL, PUBLICO OBJETIVO, BIENES Y SERVICIOS QUE PRODUCEN, ANALISIS DOFA, CARACTERISTICAS DE SUS DIRECTIVOS Y MANEJO DE LA PROPIEDAD INTELECTUAL. LO ANTERIOR REALIZADO EN LOS DISTRITOS CREATIVOS: USAQUÉN, CHAPINERO, ZIBO, CTI, LA 85.</t>
  </si>
  <si>
    <t>BASE DE DATOS ALDEA BOGOTÁ CULTURAL Y CREATIVA</t>
  </si>
  <si>
    <t>LÍNEA DE BASE DE LOS EMPRENDIMIENTOS QUE SE POSTULARON PARA DEFINIR SU NIVEL DE MADUREZ</t>
  </si>
  <si>
    <t>CORRESPONDENCIA (DISCO DURO)</t>
  </si>
  <si>
    <t>EXPEDIENTE DE LOS CONVENIOS CON INNPULSA COLOMBIA</t>
  </si>
  <si>
    <t>XLS
PDF</t>
  </si>
  <si>
    <t>BASE DE DATOS DE EMPRESAS Y GREMIOS DEL SECTOR DE LAS INDUSTRIAS CULTURALES Y CREATIVAS DIGITALES DE BOGOTÁ</t>
  </si>
  <si>
    <t>ESTE ACTIVO ES UNA BASE DE DATOS EN ACTUALIZACIÓN PREMANTENTE QUE IDENTIFICA Y CUENTA CON LOS DATOS DE CONTACTO Y DESCRIPCIÓN DE LAS EMPRESAS DE ANIMACIÓN, VIDEOJUEGOS Y CONTENIDOS IMNERSIVOS DE BOGOTÁ</t>
  </si>
  <si>
    <t>CARPETA COMPARTIDA EN DRIVE</t>
  </si>
  <si>
    <t>DIANA CIFUENTES</t>
  </si>
  <si>
    <t>CARACTERIZACION PARA UNIDADES PRODUCTIVAS INFORMALES DEL SECTOR CULTURAL Y CREATIVO_2023</t>
  </si>
  <si>
    <t>CIUDAD CREADORA: EL PODER TRANSFORMADOR DE LA CULTURA EN BOGOTÁ_2025</t>
  </si>
  <si>
    <t>DOCUMENTO QUE PRESENTA INFORMACIÓN DE LAS APUETAS, RETOS Y OPORTUNIDADES DERIVADAS DE LA IMPLEMENTACIÓN DE LA POLÍTICA PPUBLICA DISTRITAL DE ECONOMICA CULTURAL Y CREATIVA DE BOGOTÁ</t>
  </si>
  <si>
    <t>ANÁLISIS PIB BOGOTÁ Y COLOMBIA_2025</t>
  </si>
  <si>
    <t>LA DIRECCIÓN DE ECONOMÍA, ESTUDIOS Y POLÍTICA ANALIZA LOS RESULTADOS DEL PIB DE BOGOTÁ Y COLOMBIA PARA LOS TRIMESTRES PUBLCIADOS POR EL DANE. ESTE EJERCICIO ES PUBLICADO POR EL DEPARTAMENTO ADMINISTRATIVO NACIONAL DE ESTADÍSTICA (DANE), TANTO A NIVEL GENERAL COMO ESPECÍFICO PARA LA GRAN RAMA DE ACTIVIDADES Y PARA EL GRUPO DE ACTIVIDADES ARTÍSTICAS, ENTRETENIMIENTO, RECREACIÓN Y OTRAS ACTIVIDADES DE SERVICIO.</t>
  </si>
  <si>
    <t>ESTUDIO DIAGNÓSTICO PARA EL FORTALECIMIENTO DEL LIDERAZGO Y EL EMPRENDIMIENTO DE LAS MUJERES EN EL SECTOR CULTURA DE BOGOTÁ_2022</t>
  </si>
  <si>
    <t>ESTE DIAGNÓSTICO PERMITIÓ RECOGER INFORMACIÓN EN DIVERSOS ÁMBITOS COMO EL SOCIODEMOGRÁFICAS (NIVEL EDUCATIVO, AÑOS DE EXPERIENCIA LABORAL, ROLES Y ÁREAS DE DESEMPEÑO), LA SITUACIÓN ECONÓMICA Y FINANCIERA DE LAS MUJERES QUE EJERCEN SUS ACTIVIDADES PRODUCTIVAS EN EL SECTOR CULTURAL Y EN LOS 4 DISTRITOS CREATIVOS, LA AFECTACIÓN POR LA PANDEMIA POR COVID-19, ASÍ COMO IDENTIFICAR FORTALEZAS Y DEBILIDADES EN RELACIÓN CON COMPETENCIAS EMPRENDEDORAS Y EMPRESARIALES. POR OTRA PARTE, EL DIAGNÓSTICO TAMBIÉN INDAGÓ POR ASPECTOS RELACIONADOS CON LA PERCEPCIÓN DE DISCRIMINACIÓN, VIOLENCIA Y VULNERACIÓN DE DERECHOS DE LA MUJER, ASÍ COMO SOBRE INCLUSIÓN, EQUIDAD, RECONOCIMIENTO Y PARTICIPACIÓN DE LA MUJER EN EL SECTOR CULTURAL Y CREATIVO EN BOGOTÁ.</t>
  </si>
  <si>
    <t>MAPEO Y CARACTERIZACIÓN DE LAS DINÁMICAS SOCIALES, CULTURALES Y DE MERCADO QUE SE DESARROLLEN EN LOS DISTRITOS CREATIVOS DE BOGOTÁ PRIORIZADOS POR LA SCRD</t>
  </si>
  <si>
    <t>MAPEAR Y CARACTERIZAR LAS DINÁMICAS DE MERCADO, CULTURALES Y SOCIALES EN LOS DISTRITOS CREATIVOS DE BOGOTÁ, DESDE UN ABORDAJE HOLÍSTICO, QUE INCLUYE LA RECOLECCIÓN, SISTEMATIZACIÓN Y ANÁLISIS DE INFORMACIÓN PRIMARIA Y SECUNDARIA, CUANTITATIVA Y CUALITATIVA.</t>
  </si>
  <si>
    <t>CARLOS ANDRÉS CAMARGO</t>
  </si>
  <si>
    <t>ENCUESTA DE PERCEPCIÓN BOGOTÁ 24/7</t>
  </si>
  <si>
    <t xml:space="preserve">PERCEPCIÓN DE LA CIUDADANÍA 
SATISFACCIÓN (MEDIDAS DE CALIDAD)
IMPACTO ECONÓMICO DE LOS EMPRENDIMIENTOS CULTURALES Y CREATIVOS QUE PARTICIPAN EN LA AGENDA C24H.
DISPOSICIÓN DE LA CIUDADANÍA A PARTICIPAR EN ACTIVIDADES NOCTURNAS.
</t>
  </si>
  <si>
    <t>VIVIANA RAMIREZ ORREGO</t>
  </si>
  <si>
    <t>APLICATIVO DJANGO</t>
  </si>
  <si>
    <t>APLICATIVO UTILIZADO PARA EL REGISTRO DE INFORMACIÒN DE LOS ORGANISMOS VINCULADOS AL SISTEMA NACIONAL DEL DEPORTE Y DE LAS LAS ESAL SUJETAS A INSPECCION, VIGILANCIA Y CONTROL</t>
  </si>
  <si>
    <t>OFICINA DE TECNOLOGIAS DE LA INFORMACION</t>
  </si>
  <si>
    <t>DATACENTER SECRETARIA DE CULTURA RECREACIÓN Y DEPORTE</t>
  </si>
  <si>
    <t xml:space="preserve">.CSV .XLSX
</t>
  </si>
  <si>
    <t>LILIAN MARCELA LOPEZ TORRES / JUAN MANUEL POVEDA MUÑOZ</t>
  </si>
  <si>
    <t>YANETH ASTRID MARIN OSPINA</t>
  </si>
  <si>
    <t>EXPEDIENTES ADMINISTRATIVOS DE LOS ORGANISMOS DEPORTIVOS VINCUALDOS AL SISTEMA NACIONAL DEL DEPORTE</t>
  </si>
  <si>
    <t>INCLUYE LOS EXPEDIENTES DE LOS DOCUMENTOS DE ENTRADA Y SALIDA DE TRÁMITES Y SOLICITUDES REALIZADAS POR LAS ENTIDADES QUE CONFORMAN PARTE DEL SISTEMA NACIONAL DEL DEPORTE Y CUYA FUNCIÓN DE REGISTRO SE ENCUENTRA EN LA SECRETARÍA DE CULTURA, RECREACIÓN Y DEPORTE.</t>
  </si>
  <si>
    <t>OFICINA DE TECNOLOGIAS DE LA INFORMACION, GESTION DOCUMENTAL</t>
  </si>
  <si>
    <t>ARCHIVO LOCAL CENTRALIZADO</t>
  </si>
  <si>
    <t>PERSONAS JURIDICAS</t>
  </si>
  <si>
    <t>EXPEDIENTES ADMINISTRATIVOS DE LAS ENTIDADES SIN ANIMO DE LUCRO CON FINES CULTURALES, RECREATIVOS Y/O DEPORTIVOS</t>
  </si>
  <si>
    <t>INCLUYE LOS EXPEDIENTES DE LOS DOCUMENTOS DE ENTRADA Y SALIDA DE TRÁMITES Y SOLICITUDES REALIZADAS POR LAS ENTIDADES SIN ÁNIMO DE LUCRO CON FINES CULTURALES, DEPORTIVOS O RECREATIVOS CUYA FUNCIÓN DE INSPECCIÓN, VIGILANCIA Y CONTROL SE ENCUENTRA EN LA SECRETARÍA DE CULTURA, RECREACIÓN Y DEPORTE.</t>
  </si>
  <si>
    <t>GRUPO INTERNO DE RECURSOS FISICOS</t>
  </si>
  <si>
    <t>INSPECCIONES, VIGILANCIA Y CONTROLES.</t>
  </si>
  <si>
    <t>INFORMACION RELACIONADA CON LAS ENTIDADES SIN ANIMO DE LUCRO RECOLECTADA EN LA BASE DE DATOS</t>
  </si>
  <si>
    <t>BASE DE DATOS DE LOS ORGANISMOS VINCULADOS AL SISTEMA NACIONAL DEL DEPORTE CON DATOS DEL NOMBRE, ID, DATOS DE CONTACTO, REPRESENTANTE LEGAL, PERSONERIA JURIDICA, REFORMAS ESTATUTARIAS, PERIODO ESTATUTARIO Y OBSERVACIONES Y DE LAS ESAL SUJETAS A IVC CON DATOS DEL NOMBRE, ID, DATOS DE CONTACTO, REPRESENTANTE LEGAL, REGISTRO EN CAMARA DE COMERCIO, VIGENCIAS REPORTADAS Y OBSERVACIONES</t>
  </si>
  <si>
    <t>ESTE ACTIVO DE INFORMACIÓN CONTIENE LAS ACTAS DE COMITÉ DE CONCILIACIÓN (ACTAS Y DOCUMENTOS ANEXOS: FICHAS)</t>
  </si>
  <si>
    <t>OFICINA DE TECNOLOGÍA DE LA INFORMACIÓN Y GRUPO DE GESTIÓN DOCUMENTAL</t>
  </si>
  <si>
    <t>SISTEMA DE GESTIÓN DOCUMENTAL - DATACENTER SECRETARÍA DISTRITAL DE CULTURA, RECREACIÓN DEPORTE</t>
  </si>
  <si>
    <t>.DOC, .XLS, .PPT, .PDF</t>
  </si>
  <si>
    <t>ACTAS DE COMITÉ DE CONCILIACIÓN</t>
  </si>
  <si>
    <t>LORENA GALINDO</t>
  </si>
  <si>
    <t>SANDRA MARGOTH VÉLEZ ABELLO</t>
  </si>
  <si>
    <t>ESTE ACTIVO DE INFORMACIÓN CONTIENE LAS ACTAS DE COMITÉ INTERSECTORIAL DE COORDINACIÓN JURÍDICA (LINEAMIENTOS JURÍDICOS SECTORIALES ACTAS Y DOCUMENTOS ANEXOS: DOCUMENTOS DE TRABAJO) ASI COMO LAS ACTAS DEL ÓRGANO DE CUMPLIMIENTO NORMATIVO (ACTAS Y DOCUMENTOS DE TRABAJO)</t>
  </si>
  <si>
    <t>SISTEMA DE GESTIÓN DOCUMENTAL - DATACENTER SECRETARÍA DISTRITAL DE CULTURA, RECREACIÓN Y DEPORTE
PÁGINA WEB</t>
  </si>
  <si>
    <t>ACTAS COMITÉ INTERSECTORIAL DE COORDINACIÓN JURÍDICA 
ACTAS ÓRGANO DE CUMPLIMIENTO NORMATIVO</t>
  </si>
  <si>
    <t>CONCEPTOS JURÍDICOS</t>
  </si>
  <si>
    <t>ESTE ACTIVO DE INFORMACIÓN CONTIENE LOS ELEMENTOS Y ASPECTOS JURÍDICOS PARA LA TOMA DE DECISIONES EN CUANTO A LAS CONSULTAS REALIZADAS A LA OFICINA JURÍDICA DE LA SECRETARÍA DISTRITAL DE CULTURA, RECREACIÓN Y DEPORTE, ASÍ COMO LA VIABILIDAD JURÍDICA A LOS PROYECTOS NORMATIVOS (DECRETOS, ACUERDOS Y LEYES).</t>
  </si>
  <si>
    <t>CONCEPTOS PROYECTOS</t>
  </si>
  <si>
    <t>CONCEPTOS JURÍDICOS 
PROYECTOS DE LEY
PROYECTOS DE DECRETO
PROYECTOS DE ACUERDO</t>
  </si>
  <si>
    <t>DEFENSA JUDICIAL Y EXTRAJUDICIAL</t>
  </si>
  <si>
    <t>ESTE ACTIVO DE INFORMACIÓN CONTIENE: I) CONCILIACIONES PREJUDICIALES, II) PROCESOS Y III) ACCIONES CONSTITUCIONALES. DOCUMENTOS SOPORTE DE TRABAJO RELACIONADOS CON LOS PROCESOS (ACTAS, FICHAS) E INFORMES</t>
  </si>
  <si>
    <t>CONCILIACIONES PREJUDICIALES, II) PROCESOS Y III) ACCIONES CONSTITUCIONALES</t>
  </si>
  <si>
    <t xml:space="preserve">CONCILIACIONES PREJUDICIALES
PROCESOS JUDICIALES CONTENCIOSOS ADMINISTRATIVOS DE NULIDAD
PROCESOS CONTENCIOSOS ADMINISTRATIVOS DE NULIDAD Y RESTABLECIMIENTO DEL DERECHO
PROCESOS CONTENCIOSOS ADMINISTRATIVOS DE REPARACIÓN DIRECTA
PROCESOS CONTENCIOSOS ADMINISTRATIVOS CONTRACTUALES
PROCESOS CONTENCIOSOS ADMINISTRATIVOS DE REPETICIÓN
PROCESOS CIVILES
PROCESOS PENALES
PROCESOS LABORALES
PROCESOS ADMINISTRATIVOS SANCIONATORIOS
ACCIONES DE GRUPO
ACCIONES DE TUTELA
</t>
  </si>
  <si>
    <t>ESTE ACTIVO DE INFORMACIÓN CONTIENE: I) INFORMES A CIUDADANOS Y RESPUESTAS OTRAS ENTIDADES RELACIONADAS CON LA FUNCIÓN JURÍDICA DE LA ENTIDAD (DOCUMENTOS ANEXOS: DOCUMENTOS DE TRABAJO) II) INFORMES DE AGENDA REGULATORIA Y PARTICIPACIÓN CIUDADANA EN LEGALBOG (DOCUMENTOS ANEXOS: DOCUMENTOS DE TRABAJO) III) INFORMES COMITÉ DE CARTERA Y IV) IMPLEMENTACIÓN DEL MODELO DE GESTIÓN JURÍDICA ANTICORRUPCIÓN</t>
  </si>
  <si>
    <t>INFORMES A CIUDADANOS Y OTRAS ENTIDADES</t>
  </si>
  <si>
    <t>PORTAL WEB</t>
  </si>
  <si>
    <t>PORTAL DE LA ENTIDAD QUE ALMACENA INFORMACIÓN CORRESPONDIENTE A LA SECRETARÍA DISTRITAL DE CULTURA, RECREACIÓN Y DEPORTE  EN TEMAS COMO INFORMACIÓN INSTITUCIONAL (MISIÓN, VISION, TEMAS DE TRANSPARECIA, NOTICIAS, CONVOCATORIAS ENTRE OTROS</t>
  </si>
  <si>
    <t>TODAS LAS DEPENDENCIAS</t>
  </si>
  <si>
    <t>DATA CENTER SCRD Y NUBE</t>
  </si>
  <si>
    <t>FORMATOS EN JPG, PNG, PDF, EXCEL, WORD.</t>
  </si>
  <si>
    <t xml:space="preserve">PAOLA LOZANO   </t>
  </si>
  <si>
    <t>CULTUNET</t>
  </si>
  <si>
    <t xml:space="preserve">INTRANET DE LA ENTIDAD QUE ALMACENA INFORMACIÓN CORRESPONDIENTE A TODAS LAS DEPENDENCIAS DE LA ENTIDAD. DICHA INFORMACIÓN ESTA RELACIONADA CON LA MISIÓN VISIÓN, INFRAESTRUCTIRA DE LA ENTIDAD, ORGANIGRAMA, ADEMÁS ALOJA TODA LA INFORMACIÓN DEL MODELO INTEGRADO DE PLANEACIÓN Y GESTIÓN, MAPAS DE PROCESOS, CONTROL DE RIESGOS, DIRECTORIOS Y NOTICIAS DE ACTUALIDAD. FUNCIONA TAMBIÉN COMO UN MEDIO PARA TRANSFERIR CONCIMIENTO DE LA ENTIDAD </t>
  </si>
  <si>
    <t xml:space="preserve">ARCHIVO AUDIOVISUAL </t>
  </si>
  <si>
    <t>ARCHIVO DE IMAGEN Y VIDEO DE LAS ACTIVIDADES REALIZADAS POR LA ENTIDAD QUE DAN CUENTA DEL CUMPLIMIENTO DE SU MISIONALIDAD, COMO EVENTOS ARTÍSTICOS Y CULTURALES DE TEATRO, MÚSICA, DEPORTES  Y CULTURA CIUDADANA.</t>
  </si>
  <si>
    <t>GOOGLE DRIVE DE LA OFICINA DE COMUNICACIONES</t>
  </si>
  <si>
    <t>JPG, PNG, MP4, MOV</t>
  </si>
  <si>
    <t xml:space="preserve">JHON GAITAN </t>
  </si>
  <si>
    <t xml:space="preserve">REDES SOCIALES </t>
  </si>
  <si>
    <t>ESTE ACTIVO DE INFORMACIÓN CONTIENE LAS REDES SOCIALES DE LA ENTIDAD DONDE SE PUBLICA CONTENIDO INSTITUCIONAL Y SE USAN COMO MEDIO DE COMUNICACIÓN CON LA CIUDADNÍA EN DOBLE VÍA. DICHAS REDES SON: FACEBOOK, INSTAGRAM, YOUTUBE, TWITTER Y TIKTOK</t>
  </si>
  <si>
    <t>COMUNICACIONES</t>
  </si>
  <si>
    <t xml:space="preserve">NUBE </t>
  </si>
  <si>
    <t>RICARDO GARCIA</t>
  </si>
  <si>
    <t>PORTAL DE LA ENTIDAD QUE ALMACENA INFORMACIÓN CORRESPONDIENTE A LA SECRETARIA DISTRITAL DE CULTURA EN TEMAS COMO INFORMACION INSTITUCIONAL(MISIÓN, VISION, TEMAS DE TRANSPARECIA, NOTICIAS, CONVOCATORIAS ENTRE OTROS</t>
  </si>
  <si>
    <r>
      <t>N/A</t>
    </r>
    <r>
      <rPr>
        <sz val="9"/>
        <color rgb="FF000000"/>
        <rFont val="Arial Narrow"/>
        <family val="2"/>
        <charset val="1"/>
      </rPr>
      <t xml:space="preserve">
</t>
    </r>
  </si>
  <si>
    <t>IBÓN MARITZA MUNEVAR GRDILLO</t>
  </si>
  <si>
    <t>COPIAS DE SEGURIDAD</t>
  </si>
  <si>
    <t>SERVICIOS TECNOLÓGICOS</t>
  </si>
  <si>
    <t>INFRAESTRUCTURA TECNOLÓGICA ONPREMISE</t>
  </si>
  <si>
    <t>INFRAESTRUCTURA TECNOLÓGICA NUBE</t>
  </si>
  <si>
    <t>DOCUMENTACIÓN PRODUCIDA POR LA OTI EN EL EJERCICIO DE SUS FUNCIONES ALMACENADA EN EL APLICATIVO DE GESTION DOCUMENTAL</t>
  </si>
  <si>
    <t>ADMINISTRADORES DE INFRAESTRUCTURA</t>
  </si>
  <si>
    <t>APLICATIVOS BASE Y OTROS</t>
  </si>
  <si>
    <t>DIRECTORIO ACTIVO</t>
  </si>
  <si>
    <t xml:space="preserve">APLICATIVOS Y SISTEMAS DE INFORMACIÓN </t>
  </si>
  <si>
    <t>ESTE ACTIVO INCLUYE COPIAS DE SEGURIDAD DE LAS BASES DE DATOS, CONFIGURACIONES DE EQUIPOS.</t>
  </si>
  <si>
    <t>ESTE ACTIVO INCLUYE LOS SERVICIOS DE TI QUE PRESTA LA OFICINA DE TECNOLOGÍAS DE LA INFORMACIÓN, LOS CUALES SON: COPIADO E IMPRESIÓN, INTERNET, CORREO ELECTRÓNICO, TELEFONÍA, MESA DE SERVICIOS, VPN, WIFI, ESCANEO</t>
  </si>
  <si>
    <t xml:space="preserve">ESTE ACTIVO INCLUYE: INFRAESTRUCTURA CRITICA SERVIDORES (FISICOS Y VIRTUALES), EQUIPOS DE COMUNICACIONES, EQUIPOS DE SEGURIDAD PERIMETRAL, ALMACENAMIENTO.  </t>
  </si>
  <si>
    <t>ESTE ACTIVO INCLUYE: INFRAESTRUCTURA CRITICA EN LA NUBE SERVIDORES VIRTUALES, SERVICIOS IAAS, PAAS</t>
  </si>
  <si>
    <t>ESTE ACTIVO INCLUYE: ACTAS, ESTRATEGIAS, INFORMES, PLANES, PROCEDIMIENTOS, GUÍAS, MANUALES, AUTODIAGNOSTICO MSPI, INFORME DE VULNERABILIDADES, DOCUMENTOS DE REQUERIMIENTOS Y ADMINISTRACIÓN DE APLICATIVOS, SEGUIMIENTO A RIESGOS, HISTORIAS DE USUARIO Y DEMAS DOCUMENTOS RELACIONADOS CON LA GESTIÓN DE LA OTI.</t>
  </si>
  <si>
    <t>ESTE ACTIVO INCLUYE: ADMINISTRADOR INFRAESTRUCTURA, BASES DE DATOS.</t>
  </si>
  <si>
    <t>ESTE ACTIVO INCLUYE: APLICATIVOS REQUERIDOS POR LA OTI PARA LA OPERACIÓN DE LA ENTIDAD (SISTEMAS OPERATIVOS CLIENTE Y SERVIDORES, HERRAMIENTAS OFIMÁTICAS, ANTIVIRUS, CLIENTES DE INVENTARIO DE SOFTWARE, CLIENTES DE COPIAS DE SEGURIDAD, GESTION DE VULNERABILIDADES, VIRTUALIZACION, GESTION DE CONTENERDORES, GESTION DE IDENTIDADES, APLICATIVO DE DISEÑO.</t>
  </si>
  <si>
    <t>ESTE ACTIVO INCLUYE: DIRECTORIO ACTIVO, LDAP, KEYCLOAK</t>
  </si>
  <si>
    <t xml:space="preserve">APLICATIVOS, MOTORES DE BASES DE DATOS, COMPONENTES, LENGUAJES DE PROGRAMACIÓN, REPOSITORIO DE VERSIONAMIENTO, CODIGO FUENTE. </t>
  </si>
  <si>
    <t>TODAS LAS AREAS</t>
  </si>
  <si>
    <t>DATACENTER</t>
  </si>
  <si>
    <t>.ZIP, .TAR, OTROS</t>
  </si>
  <si>
    <t>.XML</t>
  </si>
  <si>
    <t xml:space="preserve">DATACENTER
</t>
  </si>
  <si>
    <t>NUBE</t>
  </si>
  <si>
    <t>SNAPSHOT</t>
  </si>
  <si>
    <t>DATACENTER
ARCHIVO CENTRALIZADO</t>
  </si>
  <si>
    <t>SISTEMA DE GESTIÓN DOCUMENTAL
DIRVE
HERRAMIENTAS COLABORATIVAS</t>
  </si>
  <si>
    <t xml:space="preserve">DOC, XLS, PPT, PDF, </t>
  </si>
  <si>
    <t>ACTAS, CONCEPTOS, PLANES, INFORMES, REGISTROS DE ACTIVOS DE INFORMACIÓN</t>
  </si>
  <si>
    <t>DATACENTER
SERVICIOS DE NUBE</t>
  </si>
  <si>
    <t>GITLAB</t>
  </si>
  <si>
    <t>DARIO BECERRA
ALEXANDER JIMENEZ</t>
  </si>
  <si>
    <t>JAVIER ENRIQUE MARIÑO NAVARRO</t>
  </si>
  <si>
    <t>YADIR MOLINA
PATRICIA RODRIGUEZ</t>
  </si>
  <si>
    <t>DARIO BECERRA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</si>
</sst>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scheme val="minor"/>
    </font>
    <font>
      <sz val="10"/>
      <name val="Arial"/>
      <family val="2"/>
    </font>
    <font>
      <sz val="10"/>
      <name val="Times New Roman"/>
      <family val="1"/>
    </font>
    <font>
      <sz val="10"/>
      <color theme="1"/>
      <name val="Times New Roman"/>
      <family val="1"/>
    </font>
    <font>
      <b/>
      <sz val="12"/>
      <name val="Times New Roman"/>
      <family val="1"/>
    </font>
    <font>
      <b/>
      <sz val="10"/>
      <color theme="1"/>
      <name val="Times New Roman"/>
      <family val="1"/>
    </font>
    <font>
      <sz val="10"/>
      <color rgb="FF000000"/>
      <name val="Times New Roman"/>
      <family val="1"/>
    </font>
    <font>
      <sz val="11"/>
      <color rgb="FF000000"/>
      <name val="Calibri"/>
      <family val="2"/>
      <scheme val="minor"/>
    </font>
    <font>
      <b/>
      <sz val="10"/>
      <color rgb="FF000000"/>
      <name val="Times New Roman"/>
      <family val="1"/>
    </font>
    <font>
      <sz val="11"/>
      <color theme="0"/>
      <name val="Calibri"/>
      <family val="2"/>
      <scheme val="minor"/>
    </font>
    <font>
      <sz val="11"/>
      <color rgb="FFFFFFFF"/>
      <name val="Calibri"/>
      <family val="2"/>
      <charset val="1"/>
    </font>
    <font>
      <b/>
      <sz val="9"/>
      <color rgb="FFFFFFFF"/>
      <name val="Arial Narrow"/>
      <family val="2"/>
      <charset val="1"/>
    </font>
    <font>
      <sz val="11"/>
      <color rgb="FF000000"/>
      <name val="Calibri"/>
      <family val="2"/>
      <charset val="1"/>
    </font>
    <font>
      <sz val="9"/>
      <color rgb="FF000000"/>
      <name val="Arial Narrow"/>
      <family val="2"/>
      <charset val="1"/>
    </font>
    <font>
      <sz val="9"/>
      <name val="Arial Narrow"/>
      <family val="2"/>
      <charset val="1"/>
    </font>
    <font>
      <b/>
      <sz val="9"/>
      <color rgb="FF000000"/>
      <name val="Arial Narrow"/>
      <family val="2"/>
      <charset val="1"/>
    </font>
    <font>
      <sz val="12"/>
      <color theme="1"/>
      <name val="Times New Roman"/>
      <family val="1"/>
    </font>
    <font>
      <b/>
      <sz val="10"/>
      <color theme="0"/>
      <name val="Times New Roman"/>
      <family val="1"/>
    </font>
    <font>
      <b/>
      <sz val="10"/>
      <color theme="0"/>
      <name val="Arial"/>
      <family val="2"/>
    </font>
    <font>
      <sz val="8"/>
      <name val="Calibri"/>
      <family val="2"/>
      <scheme val="minor"/>
    </font>
    <font>
      <sz val="11"/>
      <color theme="1"/>
      <name val="Calibri"/>
      <family val="2"/>
    </font>
    <font>
      <b/>
      <sz val="9"/>
      <color rgb="FF000000"/>
      <name val="Arial Narrow"/>
      <family val="2"/>
    </font>
    <font>
      <sz val="9"/>
      <color rgb="FF000000"/>
      <name val="Arial Narrow"/>
      <family val="2"/>
    </font>
    <font>
      <sz val="9"/>
      <color rgb="FFC9211E"/>
      <name val="Arial Narrow"/>
      <family val="2"/>
      <charset val="1"/>
    </font>
    <font>
      <sz val="11"/>
      <color theme="1"/>
      <name val="Calibri"/>
      <family val="2"/>
      <scheme val="minor"/>
    </font>
    <font>
      <sz val="11"/>
      <color rgb="FF000000"/>
      <name val="Calibri"/>
      <family val="2"/>
      <scheme val="minor"/>
    </font>
    <font>
      <sz val="10"/>
      <color theme="1"/>
      <name val="Arial"/>
      <family val="2"/>
    </font>
    <font>
      <sz val="11"/>
      <color theme="1"/>
      <name val="Arial"/>
      <family val="2"/>
    </font>
    <font>
      <sz val="8"/>
      <color theme="1"/>
      <name val="Arial"/>
      <family val="2"/>
    </font>
    <font>
      <b/>
      <sz val="9"/>
      <color theme="0"/>
      <name val="Arial"/>
      <family val="2"/>
    </font>
    <font>
      <sz val="9"/>
      <color theme="1"/>
      <name val="Arial"/>
      <family val="2"/>
    </font>
    <font>
      <sz val="9"/>
      <color rgb="FF000000"/>
      <name val="Arial"/>
      <family val="2"/>
    </font>
    <font>
      <sz val="9"/>
      <name val="Arial"/>
      <family val="2"/>
    </font>
    <font>
      <b/>
      <sz val="10"/>
      <color rgb="FF000000"/>
      <name val="Arial"/>
      <family val="2"/>
    </font>
    <font>
      <b/>
      <sz val="10"/>
      <color theme="1"/>
      <name val="Arial"/>
      <family val="2"/>
    </font>
    <font>
      <sz val="9"/>
      <color rgb="FFFF0000"/>
      <name val="Arial Narrow"/>
      <family val="2"/>
      <charset val="1"/>
    </font>
  </fonts>
  <fills count="26">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9"/>
      </patternFill>
    </fill>
    <fill>
      <patternFill patternType="solid">
        <fgColor rgb="FF70AD47"/>
        <bgColor rgb="FF92D050"/>
      </patternFill>
    </fill>
    <fill>
      <patternFill patternType="solid">
        <fgColor rgb="FF242BB9"/>
        <bgColor rgb="FF203864"/>
      </patternFill>
    </fill>
    <fill>
      <patternFill patternType="solid">
        <fgColor rgb="FFFFFFFF"/>
        <bgColor rgb="FFFFFFCC"/>
      </patternFill>
    </fill>
    <fill>
      <patternFill patternType="solid">
        <fgColor rgb="FFFFFF00"/>
        <bgColor rgb="FFFFFF00"/>
      </patternFill>
    </fill>
    <fill>
      <patternFill patternType="solid">
        <fgColor rgb="FF00B050"/>
        <bgColor rgb="FF008080"/>
      </patternFill>
    </fill>
    <fill>
      <patternFill patternType="solid">
        <fgColor rgb="FFC55A11"/>
        <bgColor rgb="FF993300"/>
      </patternFill>
    </fill>
    <fill>
      <patternFill patternType="solid">
        <fgColor rgb="FFB4C7E7"/>
        <bgColor rgb="FFBFBFBF"/>
      </patternFill>
    </fill>
    <fill>
      <patternFill patternType="solid">
        <fgColor rgb="FF2E75B6"/>
        <bgColor rgb="FF2F5597"/>
      </patternFill>
    </fill>
    <fill>
      <patternFill patternType="solid">
        <fgColor rgb="FF92D050"/>
        <bgColor rgb="FFA9D18E"/>
      </patternFill>
    </fill>
    <fill>
      <patternFill patternType="solid">
        <fgColor rgb="FF548235"/>
        <bgColor rgb="FF595959"/>
      </patternFill>
    </fill>
    <fill>
      <patternFill patternType="solid">
        <fgColor rgb="FF00B0F0"/>
        <bgColor rgb="FF008CB9"/>
      </patternFill>
    </fill>
    <fill>
      <patternFill patternType="solid">
        <fgColor rgb="FFC5E0B4"/>
        <bgColor rgb="FFD9D9D9"/>
      </patternFill>
    </fill>
    <fill>
      <patternFill patternType="solid">
        <fgColor rgb="FF7030A0"/>
        <bgColor rgb="FF993366"/>
      </patternFill>
    </fill>
    <fill>
      <patternFill patternType="solid">
        <fgColor rgb="FF242BB9"/>
        <bgColor indexed="64"/>
      </patternFill>
    </fill>
    <fill>
      <patternFill patternType="solid">
        <fgColor indexed="65"/>
        <bgColor indexed="64"/>
      </patternFill>
    </fill>
    <fill>
      <patternFill patternType="solid">
        <fgColor rgb="FF7030A0"/>
        <bgColor indexed="64"/>
      </patternFill>
    </fill>
    <fill>
      <patternFill patternType="solid">
        <fgColor theme="0"/>
        <bgColor rgb="FFFFFF00"/>
      </patternFill>
    </fill>
    <fill>
      <patternFill patternType="solid">
        <fgColor theme="0"/>
        <bgColor rgb="FF008080"/>
      </patternFill>
    </fill>
    <fill>
      <patternFill patternType="solid">
        <fgColor theme="0"/>
        <bgColor rgb="FFBFBFBF"/>
      </patternFill>
    </fill>
    <fill>
      <patternFill patternType="solid">
        <fgColor theme="0"/>
        <bgColor rgb="FFA9D18E"/>
      </patternFill>
    </fill>
    <fill>
      <patternFill patternType="solid">
        <fgColor rgb="FFCCCCFF"/>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right style="medium">
        <color auto="1"/>
      </right>
      <top/>
      <bottom style="thin">
        <color auto="1"/>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7">
    <xf numFmtId="0" fontId="0" fillId="0" borderId="0"/>
    <xf numFmtId="9" fontId="1" fillId="0" borderId="0" applyFont="0" applyFill="0" applyBorder="0" applyAlignment="0" applyProtection="0"/>
    <xf numFmtId="0" fontId="9" fillId="4" borderId="0" applyNumberFormat="0" applyBorder="0" applyAlignment="0" applyProtection="0"/>
    <xf numFmtId="0" fontId="10" fillId="5" borderId="0" applyBorder="0" applyProtection="0"/>
    <xf numFmtId="0" fontId="12" fillId="0" borderId="0"/>
    <xf numFmtId="0" fontId="24" fillId="0" borderId="0"/>
    <xf numFmtId="0" fontId="25" fillId="0" borderId="0"/>
  </cellStyleXfs>
  <cellXfs count="190">
    <xf numFmtId="0" fontId="0" fillId="0" borderId="0" xfId="0"/>
    <xf numFmtId="0" fontId="11" fillId="6" borderId="0" xfId="3" applyFont="1" applyFill="1" applyBorder="1" applyAlignment="1" applyProtection="1">
      <alignment horizontal="center" vertical="center" wrapText="1"/>
    </xf>
    <xf numFmtId="0" fontId="13" fillId="0" borderId="0" xfId="4" applyFont="1" applyAlignment="1">
      <alignment wrapText="1"/>
    </xf>
    <xf numFmtId="0" fontId="13" fillId="0" borderId="0" xfId="4" applyFont="1"/>
    <xf numFmtId="0" fontId="11" fillId="6" borderId="1" xfId="3" applyFont="1" applyFill="1" applyBorder="1" applyAlignment="1" applyProtection="1">
      <alignment horizontal="center" vertical="center" wrapText="1"/>
    </xf>
    <xf numFmtId="0" fontId="13" fillId="0" borderId="1" xfId="4" applyFont="1" applyBorder="1" applyAlignment="1">
      <alignment horizontal="center" vertical="center" wrapText="1"/>
    </xf>
    <xf numFmtId="0" fontId="13" fillId="0" borderId="1" xfId="4" applyFont="1" applyBorder="1" applyAlignment="1">
      <alignment horizontal="left" vertical="center" wrapText="1"/>
    </xf>
    <xf numFmtId="0" fontId="13" fillId="7" borderId="1" xfId="4" applyFont="1" applyFill="1" applyBorder="1" applyAlignment="1">
      <alignment horizontal="justify" vertical="top" wrapText="1"/>
    </xf>
    <xf numFmtId="0" fontId="13" fillId="0" borderId="1" xfId="4" applyFont="1" applyBorder="1" applyAlignment="1">
      <alignment horizontal="justify" vertical="center" wrapText="1"/>
    </xf>
    <xf numFmtId="0" fontId="11" fillId="6" borderId="1" xfId="4" applyFont="1" applyFill="1" applyBorder="1" applyAlignment="1">
      <alignment horizontal="center" vertical="center"/>
    </xf>
    <xf numFmtId="0" fontId="13" fillId="0" borderId="1" xfId="4" applyFont="1" applyBorder="1" applyAlignment="1">
      <alignment horizontal="left" vertical="center"/>
    </xf>
    <xf numFmtId="0" fontId="13" fillId="0" borderId="1" xfId="4" applyFont="1" applyBorder="1" applyAlignment="1">
      <alignment horizontal="center" vertical="center"/>
    </xf>
    <xf numFmtId="0" fontId="13" fillId="0" borderId="1" xfId="4" applyFont="1" applyBorder="1" applyAlignment="1">
      <alignment horizontal="justify" vertical="center"/>
    </xf>
    <xf numFmtId="0" fontId="11" fillId="6" borderId="1" xfId="4" applyFont="1" applyFill="1" applyBorder="1" applyAlignment="1">
      <alignment horizontal="center" vertical="center" wrapText="1"/>
    </xf>
    <xf numFmtId="0" fontId="14" fillId="7" borderId="1" xfId="4" applyFont="1" applyFill="1" applyBorder="1" applyAlignment="1">
      <alignment horizontal="center" vertical="center" wrapText="1"/>
    </xf>
    <xf numFmtId="0" fontId="15" fillId="8" borderId="5" xfId="4" applyFont="1" applyFill="1" applyBorder="1" applyAlignment="1">
      <alignment horizontal="center" vertical="center"/>
    </xf>
    <xf numFmtId="0" fontId="15" fillId="0" borderId="6" xfId="4" applyFont="1" applyBorder="1" applyAlignment="1">
      <alignment horizontal="center" vertical="center" wrapText="1"/>
    </xf>
    <xf numFmtId="0" fontId="15" fillId="0" borderId="5" xfId="4" applyFont="1" applyBorder="1" applyAlignment="1">
      <alignment horizontal="center" vertical="center" wrapText="1"/>
    </xf>
    <xf numFmtId="0" fontId="13" fillId="9" borderId="11" xfId="4" applyFont="1" applyFill="1" applyBorder="1" applyAlignment="1">
      <alignment vertical="center"/>
    </xf>
    <xf numFmtId="0" fontId="15" fillId="8" borderId="8" xfId="4" applyFont="1" applyFill="1" applyBorder="1" applyAlignment="1">
      <alignment horizontal="center" vertical="center" wrapText="1"/>
    </xf>
    <xf numFmtId="0" fontId="13" fillId="8" borderId="4" xfId="4" applyFont="1" applyFill="1" applyBorder="1" applyAlignment="1">
      <alignment horizontal="left" vertical="center" wrapText="1"/>
    </xf>
    <xf numFmtId="0" fontId="13" fillId="0" borderId="8" xfId="4" applyFont="1" applyBorder="1" applyAlignment="1">
      <alignment vertical="center"/>
    </xf>
    <xf numFmtId="0" fontId="15" fillId="10" borderId="8" xfId="4" applyFont="1" applyFill="1" applyBorder="1" applyAlignment="1">
      <alignment horizontal="center" vertical="center" wrapText="1"/>
    </xf>
    <xf numFmtId="0" fontId="13" fillId="8" borderId="2" xfId="4" applyFont="1" applyFill="1" applyBorder="1" applyAlignment="1">
      <alignment horizontal="left" vertical="center" wrapText="1"/>
    </xf>
    <xf numFmtId="0" fontId="13" fillId="11" borderId="8" xfId="4" applyFont="1" applyFill="1" applyBorder="1" applyAlignment="1">
      <alignment vertical="center"/>
    </xf>
    <xf numFmtId="0" fontId="15" fillId="12" borderId="8" xfId="4" applyFont="1" applyFill="1" applyBorder="1" applyAlignment="1">
      <alignment horizontal="center" vertical="center" wrapText="1"/>
    </xf>
    <xf numFmtId="0" fontId="13" fillId="8" borderId="3" xfId="4" applyFont="1" applyFill="1" applyBorder="1" applyAlignment="1">
      <alignment horizontal="left" vertical="center" wrapText="1"/>
    </xf>
    <xf numFmtId="0" fontId="13" fillId="13" borderId="9" xfId="4" applyFont="1" applyFill="1" applyBorder="1" applyAlignment="1">
      <alignment vertical="center"/>
    </xf>
    <xf numFmtId="0" fontId="15" fillId="14" borderId="8" xfId="4" applyFont="1" applyFill="1" applyBorder="1" applyAlignment="1">
      <alignment horizontal="center" vertical="center" wrapText="1"/>
    </xf>
    <xf numFmtId="0" fontId="15" fillId="15" borderId="8" xfId="4" applyFont="1" applyFill="1" applyBorder="1" applyAlignment="1">
      <alignment horizontal="center" vertical="center" wrapText="1"/>
    </xf>
    <xf numFmtId="0" fontId="15" fillId="16" borderId="8" xfId="4" applyFont="1" applyFill="1" applyBorder="1" applyAlignment="1">
      <alignment horizontal="center" vertical="center" wrapText="1"/>
    </xf>
    <xf numFmtId="0" fontId="13" fillId="10" borderId="14" xfId="4" applyFont="1" applyFill="1" applyBorder="1" applyAlignment="1">
      <alignment horizontal="left" vertical="center" wrapText="1"/>
    </xf>
    <xf numFmtId="0" fontId="15" fillId="17" borderId="9" xfId="4" applyFont="1" applyFill="1" applyBorder="1" applyAlignment="1">
      <alignment horizontal="center" vertical="center" wrapText="1"/>
    </xf>
    <xf numFmtId="0" fontId="15" fillId="0" borderId="0" xfId="4" applyFont="1" applyAlignment="1">
      <alignment horizontal="center" vertical="center" wrapText="1"/>
    </xf>
    <xf numFmtId="0" fontId="13" fillId="10" borderId="3" xfId="4" applyFont="1" applyFill="1" applyBorder="1" applyAlignment="1">
      <alignment horizontal="left" vertical="center" wrapText="1"/>
    </xf>
    <xf numFmtId="0" fontId="13" fillId="10" borderId="8" xfId="4" applyFont="1" applyFill="1" applyBorder="1" applyAlignment="1">
      <alignment horizontal="left" vertical="center" wrapText="1"/>
    </xf>
    <xf numFmtId="0" fontId="13" fillId="12" borderId="11" xfId="4" applyFont="1" applyFill="1" applyBorder="1" applyAlignment="1">
      <alignment horizontal="left" vertical="center" wrapText="1"/>
    </xf>
    <xf numFmtId="0" fontId="13" fillId="14" borderId="12" xfId="4" applyFont="1" applyFill="1" applyBorder="1" applyAlignment="1">
      <alignment horizontal="left" vertical="center" wrapText="1"/>
    </xf>
    <xf numFmtId="0" fontId="13" fillId="0" borderId="0" xfId="4" applyFont="1" applyAlignment="1">
      <alignment horizontal="center" vertical="center" wrapText="1"/>
    </xf>
    <xf numFmtId="0" fontId="13" fillId="15" borderId="8" xfId="4" applyFont="1" applyFill="1" applyBorder="1" applyAlignment="1">
      <alignment horizontal="left" vertical="center" wrapText="1"/>
    </xf>
    <xf numFmtId="0" fontId="13" fillId="16" borderId="8" xfId="4" applyFont="1" applyFill="1" applyBorder="1" applyAlignment="1">
      <alignment horizontal="left" vertical="center" wrapText="1"/>
    </xf>
    <xf numFmtId="0" fontId="13" fillId="17" borderId="8" xfId="4" applyFont="1" applyFill="1" applyBorder="1" applyAlignment="1">
      <alignment horizontal="left" vertical="center" wrapText="1"/>
    </xf>
    <xf numFmtId="0" fontId="12" fillId="0" borderId="0" xfId="4"/>
    <xf numFmtId="0" fontId="13" fillId="8" borderId="14" xfId="4" applyFont="1" applyFill="1" applyBorder="1" applyAlignment="1">
      <alignment horizontal="left" vertical="center" wrapText="1"/>
    </xf>
    <xf numFmtId="0" fontId="13" fillId="0" borderId="0" xfId="4" applyFont="1" applyAlignment="1">
      <alignment horizontal="center" vertical="center"/>
    </xf>
    <xf numFmtId="0" fontId="6" fillId="0" borderId="0" xfId="0" applyFont="1" applyProtection="1">
      <protection locked="0"/>
    </xf>
    <xf numFmtId="0" fontId="3" fillId="0" borderId="0" xfId="0" applyFont="1" applyProtection="1">
      <protection locked="0"/>
    </xf>
    <xf numFmtId="0" fontId="17" fillId="18" borderId="15" xfId="2" applyFont="1" applyFill="1" applyBorder="1" applyAlignment="1">
      <alignment vertical="center" wrapText="1"/>
    </xf>
    <xf numFmtId="0" fontId="2" fillId="19"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15" fillId="21" borderId="5" xfId="4" applyFont="1" applyFill="1" applyBorder="1" applyAlignment="1">
      <alignment horizontal="center" vertical="center"/>
    </xf>
    <xf numFmtId="0" fontId="13" fillId="22" borderId="11" xfId="4" applyFont="1" applyFill="1" applyBorder="1" applyAlignment="1">
      <alignment vertical="center" wrapText="1"/>
    </xf>
    <xf numFmtId="0" fontId="13" fillId="22" borderId="8" xfId="4" applyFont="1" applyFill="1" applyBorder="1" applyAlignment="1">
      <alignment vertical="center" wrapText="1"/>
    </xf>
    <xf numFmtId="0" fontId="13" fillId="2" borderId="8" xfId="4" applyFont="1" applyFill="1" applyBorder="1" applyAlignment="1">
      <alignment vertical="center" wrapText="1"/>
    </xf>
    <xf numFmtId="0" fontId="13" fillId="2" borderId="10" xfId="4" applyFont="1" applyFill="1" applyBorder="1" applyAlignment="1">
      <alignment vertical="center" wrapText="1"/>
    </xf>
    <xf numFmtId="0" fontId="13" fillId="23" borderId="8" xfId="4" applyFont="1" applyFill="1" applyBorder="1" applyAlignment="1">
      <alignment vertical="center" wrapText="1"/>
    </xf>
    <xf numFmtId="0" fontId="13" fillId="24" borderId="9" xfId="4" applyFont="1" applyFill="1" applyBorder="1" applyAlignment="1">
      <alignment vertical="center" wrapText="1"/>
    </xf>
    <xf numFmtId="0" fontId="6" fillId="0" borderId="0" xfId="0" applyFont="1" applyAlignment="1" applyProtection="1">
      <alignment horizontal="center"/>
      <protection locked="0"/>
    </xf>
    <xf numFmtId="0" fontId="8" fillId="0" borderId="0" xfId="0" applyFont="1" applyAlignment="1" applyProtection="1">
      <alignment vertical="center"/>
      <protection locked="0"/>
    </xf>
    <xf numFmtId="0" fontId="5"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3" fillId="0" borderId="7" xfId="0" applyFont="1" applyBorder="1" applyProtection="1">
      <protection locked="0"/>
    </xf>
    <xf numFmtId="0" fontId="3" fillId="0" borderId="1" xfId="0" applyFont="1" applyBorder="1" applyProtection="1">
      <protection locked="0"/>
    </xf>
    <xf numFmtId="0" fontId="16" fillId="2" borderId="0" xfId="0" applyFont="1" applyFill="1" applyAlignment="1" applyProtection="1">
      <alignment horizontal="center" vertical="center" wrapText="1"/>
      <protection locked="0"/>
    </xf>
    <xf numFmtId="0" fontId="13" fillId="0" borderId="1" xfId="4" applyFont="1" applyBorder="1" applyAlignment="1">
      <alignment horizontal="center" vertical="top" wrapText="1"/>
    </xf>
    <xf numFmtId="0" fontId="13" fillId="0" borderId="1" xfId="4" applyFont="1" applyBorder="1" applyAlignment="1">
      <alignment horizontal="left" vertical="top" wrapText="1"/>
    </xf>
    <xf numFmtId="0" fontId="21" fillId="7" borderId="1" xfId="4" applyFont="1" applyFill="1" applyBorder="1" applyAlignment="1">
      <alignment horizontal="justify" vertical="top" wrapText="1"/>
    </xf>
    <xf numFmtId="0" fontId="13" fillId="7" borderId="1" xfId="4" applyFont="1" applyFill="1" applyBorder="1" applyAlignment="1">
      <alignment horizontal="left" vertical="top" wrapText="1"/>
    </xf>
    <xf numFmtId="0" fontId="15" fillId="7" borderId="1" xfId="4" applyFont="1" applyFill="1" applyBorder="1" applyAlignment="1">
      <alignment horizontal="justify" vertical="top" wrapText="1"/>
    </xf>
    <xf numFmtId="0" fontId="22" fillId="7" borderId="1" xfId="4" applyFont="1" applyFill="1" applyBorder="1" applyAlignment="1">
      <alignment horizontal="justify" vertical="top" wrapText="1"/>
    </xf>
    <xf numFmtId="0" fontId="13" fillId="0" borderId="1" xfId="4" applyFont="1" applyBorder="1" applyAlignment="1">
      <alignment horizontal="justify" vertical="top" wrapText="1"/>
    </xf>
    <xf numFmtId="0" fontId="22" fillId="0" borderId="1" xfId="4" applyFont="1" applyBorder="1" applyAlignment="1">
      <alignment horizontal="left" vertical="top" wrapText="1"/>
    </xf>
    <xf numFmtId="0" fontId="20" fillId="2" borderId="11" xfId="0" applyFont="1" applyFill="1" applyBorder="1" applyAlignment="1">
      <alignment vertical="top" wrapText="1"/>
    </xf>
    <xf numFmtId="0" fontId="20" fillId="2" borderId="8" xfId="0" applyFont="1" applyFill="1" applyBorder="1" applyAlignment="1">
      <alignment vertical="top" wrapText="1"/>
    </xf>
    <xf numFmtId="0" fontId="20" fillId="2" borderId="9" xfId="0" applyFont="1" applyFill="1" applyBorder="1" applyAlignment="1">
      <alignment vertical="top" wrapText="1"/>
    </xf>
    <xf numFmtId="0" fontId="7" fillId="22" borderId="11" xfId="4" applyFont="1" applyFill="1" applyBorder="1" applyAlignment="1">
      <alignment horizontal="left" vertical="top" wrapText="1"/>
    </xf>
    <xf numFmtId="0" fontId="7" fillId="22" borderId="8" xfId="4" applyFont="1" applyFill="1" applyBorder="1" applyAlignment="1">
      <alignment horizontal="left" vertical="top" wrapText="1"/>
    </xf>
    <xf numFmtId="0" fontId="7" fillId="2" borderId="8" xfId="4" applyFont="1" applyFill="1" applyBorder="1" applyAlignment="1">
      <alignment horizontal="left" vertical="top" wrapText="1"/>
    </xf>
    <xf numFmtId="0" fontId="7" fillId="23" borderId="8" xfId="4" applyFont="1" applyFill="1" applyBorder="1" applyAlignment="1">
      <alignment horizontal="left" vertical="top" wrapText="1"/>
    </xf>
    <xf numFmtId="0" fontId="7" fillId="24" borderId="8" xfId="4" applyFont="1" applyFill="1" applyBorder="1" applyAlignment="1">
      <alignment horizontal="left" vertical="top" wrapText="1"/>
    </xf>
    <xf numFmtId="0" fontId="7" fillId="0" borderId="8" xfId="4" applyFont="1" applyBorder="1" applyAlignment="1">
      <alignment horizontal="left" vertical="top"/>
    </xf>
    <xf numFmtId="0" fontId="0" fillId="0" borderId="8" xfId="0" applyBorder="1" applyAlignment="1">
      <alignment horizontal="left" vertical="top"/>
    </xf>
    <xf numFmtId="0" fontId="7" fillId="0" borderId="9" xfId="4" applyFont="1" applyBorder="1"/>
    <xf numFmtId="0" fontId="6" fillId="0" borderId="0" xfId="0" applyFont="1" applyAlignment="1" applyProtection="1">
      <alignment horizontal="center" vertical="center"/>
      <protection locked="0"/>
    </xf>
    <xf numFmtId="0" fontId="4" fillId="3" borderId="0" xfId="0" applyFont="1" applyFill="1" applyAlignment="1" applyProtection="1">
      <alignment horizontal="center" vertical="center" wrapText="1"/>
      <protection locked="0"/>
    </xf>
    <xf numFmtId="0" fontId="6" fillId="3" borderId="0" xfId="0" applyFont="1" applyFill="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7"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3" fillId="0" borderId="0" xfId="0" applyFont="1" applyAlignment="1" applyProtection="1">
      <alignment horizontal="center"/>
      <protection locked="0"/>
    </xf>
    <xf numFmtId="0" fontId="27" fillId="0" borderId="0" xfId="0" applyFont="1" applyAlignment="1">
      <alignment vertical="center"/>
    </xf>
    <xf numFmtId="0" fontId="27" fillId="0" borderId="0" xfId="0" applyFont="1"/>
    <xf numFmtId="0" fontId="28" fillId="0" borderId="27" xfId="0" applyFont="1" applyBorder="1" applyAlignment="1">
      <alignment horizontal="center" vertical="center"/>
    </xf>
    <xf numFmtId="0" fontId="28" fillId="0" borderId="28" xfId="0" applyFont="1" applyBorder="1" applyAlignment="1">
      <alignment horizontal="center" vertical="center"/>
    </xf>
    <xf numFmtId="0" fontId="28" fillId="0" borderId="28" xfId="0" applyFont="1" applyBorder="1" applyAlignment="1">
      <alignment horizontal="center" vertical="center" wrapText="1"/>
    </xf>
    <xf numFmtId="1" fontId="28" fillId="0" borderId="28" xfId="0" applyNumberFormat="1" applyFont="1" applyBorder="1" applyAlignment="1">
      <alignment horizontal="center" vertical="center" wrapText="1"/>
    </xf>
    <xf numFmtId="1" fontId="28" fillId="0" borderId="29" xfId="0" applyNumberFormat="1" applyFont="1" applyBorder="1" applyAlignment="1">
      <alignment horizontal="center" vertical="center" wrapText="1"/>
    </xf>
    <xf numFmtId="0" fontId="28" fillId="0" borderId="0" xfId="0" applyFont="1" applyAlignment="1">
      <alignment horizontal="center" vertical="center"/>
    </xf>
    <xf numFmtId="0" fontId="28" fillId="0" borderId="0" xfId="0" applyFont="1" applyAlignment="1">
      <alignment horizontal="center" vertical="center" wrapText="1"/>
    </xf>
    <xf numFmtId="1" fontId="28" fillId="0" borderId="0" xfId="0" applyNumberFormat="1" applyFont="1" applyAlignment="1">
      <alignment horizontal="center" vertical="center" wrapText="1"/>
    </xf>
    <xf numFmtId="0" fontId="30" fillId="2" borderId="1" xfId="0" applyFont="1" applyFill="1" applyBorder="1" applyAlignment="1" applyProtection="1">
      <alignment horizontal="center" vertical="center" wrapText="1"/>
      <protection locked="0"/>
    </xf>
    <xf numFmtId="0" fontId="30" fillId="2" borderId="1" xfId="0" applyFont="1" applyFill="1" applyBorder="1" applyAlignment="1" applyProtection="1">
      <alignment horizontal="center" vertical="center"/>
      <protection locked="0"/>
    </xf>
    <xf numFmtId="0" fontId="31" fillId="0" borderId="1" xfId="0" applyFont="1" applyBorder="1" applyAlignment="1" applyProtection="1">
      <alignment horizontal="center" vertical="center" wrapText="1"/>
      <protection locked="0"/>
    </xf>
    <xf numFmtId="1" fontId="32" fillId="2" borderId="1" xfId="1" applyNumberFormat="1" applyFont="1" applyFill="1" applyBorder="1" applyAlignment="1" applyProtection="1">
      <alignment horizontal="center" vertical="center" wrapText="1"/>
      <protection locked="0"/>
    </xf>
    <xf numFmtId="15" fontId="30" fillId="2" borderId="1" xfId="0" applyNumberFormat="1" applyFont="1" applyFill="1" applyBorder="1" applyAlignment="1" applyProtection="1">
      <alignment horizontal="center" vertical="center" wrapText="1"/>
      <protection locked="0"/>
    </xf>
    <xf numFmtId="15" fontId="30" fillId="2" borderId="1" xfId="0" applyNumberFormat="1" applyFont="1" applyFill="1" applyBorder="1" applyAlignment="1" applyProtection="1">
      <alignment horizontal="center" vertical="center"/>
      <protection locked="0"/>
    </xf>
    <xf numFmtId="1" fontId="32" fillId="0" borderId="1" xfId="1" applyNumberFormat="1" applyFont="1" applyFill="1" applyBorder="1" applyAlignment="1" applyProtection="1">
      <alignment horizontal="center" vertical="center" wrapText="1"/>
      <protection locked="0"/>
    </xf>
    <xf numFmtId="0" fontId="30" fillId="0" borderId="1" xfId="0" applyFont="1" applyBorder="1" applyAlignment="1" applyProtection="1">
      <alignment horizontal="center" vertical="center"/>
      <protection locked="0"/>
    </xf>
    <xf numFmtId="0" fontId="30" fillId="0" borderId="1" xfId="0" applyFont="1" applyBorder="1" applyAlignment="1" applyProtection="1">
      <alignment horizontal="center" vertical="center" wrapText="1"/>
      <protection locked="0"/>
    </xf>
    <xf numFmtId="15" fontId="30" fillId="0" borderId="1" xfId="0" applyNumberFormat="1" applyFont="1" applyBorder="1" applyAlignment="1" applyProtection="1">
      <alignment horizontal="center" vertical="center" wrapText="1"/>
      <protection locked="0"/>
    </xf>
    <xf numFmtId="15" fontId="30" fillId="0" borderId="1" xfId="0" applyNumberFormat="1" applyFont="1" applyBorder="1" applyAlignment="1" applyProtection="1">
      <alignment horizontal="center" vertical="center"/>
      <protection locked="0"/>
    </xf>
    <xf numFmtId="0" fontId="30" fillId="2" borderId="22" xfId="0" applyFont="1" applyFill="1" applyBorder="1" applyAlignment="1" applyProtection="1">
      <alignment horizontal="center" vertical="center"/>
      <protection locked="0"/>
    </xf>
    <xf numFmtId="0" fontId="30" fillId="2" borderId="23" xfId="0" applyFont="1" applyFill="1" applyBorder="1" applyAlignment="1" applyProtection="1">
      <alignment horizontal="center" vertical="center" wrapText="1"/>
      <protection locked="0"/>
    </xf>
    <xf numFmtId="0" fontId="30" fillId="0" borderId="23" xfId="0" applyFont="1" applyBorder="1" applyAlignment="1" applyProtection="1">
      <alignment horizontal="center" vertical="center" wrapText="1"/>
      <protection locked="0"/>
    </xf>
    <xf numFmtId="0" fontId="31" fillId="0" borderId="28" xfId="0" applyFont="1" applyBorder="1" applyAlignment="1" applyProtection="1">
      <alignment horizontal="center" vertical="center" wrapText="1"/>
      <protection locked="0"/>
    </xf>
    <xf numFmtId="1" fontId="32" fillId="2" borderId="28" xfId="1" applyNumberFormat="1" applyFont="1" applyFill="1" applyBorder="1" applyAlignment="1" applyProtection="1">
      <alignment horizontal="center" vertical="center" wrapText="1"/>
      <protection locked="0"/>
    </xf>
    <xf numFmtId="0" fontId="30" fillId="2" borderId="28" xfId="0" applyFont="1" applyFill="1" applyBorder="1" applyAlignment="1" applyProtection="1">
      <alignment horizontal="center" vertical="center"/>
      <protection locked="0"/>
    </xf>
    <xf numFmtId="0" fontId="30" fillId="2" borderId="28" xfId="0" applyFont="1" applyFill="1" applyBorder="1" applyAlignment="1" applyProtection="1">
      <alignment horizontal="center" vertical="center" wrapText="1"/>
      <protection locked="0"/>
    </xf>
    <xf numFmtId="15" fontId="30" fillId="2" borderId="28" xfId="0" applyNumberFormat="1" applyFont="1" applyFill="1" applyBorder="1" applyAlignment="1" applyProtection="1">
      <alignment horizontal="center" vertical="center" wrapText="1"/>
      <protection locked="0"/>
    </xf>
    <xf numFmtId="0" fontId="30" fillId="2" borderId="28" xfId="0" applyFont="1" applyFill="1" applyBorder="1" applyAlignment="1" applyProtection="1">
      <alignment horizontal="center" vertical="center" wrapText="1"/>
      <protection hidden="1"/>
    </xf>
    <xf numFmtId="0" fontId="32" fillId="0" borderId="28" xfId="0" applyFont="1" applyBorder="1" applyAlignment="1" applyProtection="1">
      <alignment horizontal="center" vertical="center" wrapText="1"/>
      <protection hidden="1"/>
    </xf>
    <xf numFmtId="15" fontId="30" fillId="2" borderId="28" xfId="0" applyNumberFormat="1" applyFont="1" applyFill="1" applyBorder="1" applyAlignment="1" applyProtection="1">
      <alignment horizontal="center" vertical="center"/>
      <protection locked="0"/>
    </xf>
    <xf numFmtId="0" fontId="30" fillId="2" borderId="29" xfId="0" applyFont="1" applyFill="1" applyBorder="1" applyAlignment="1" applyProtection="1">
      <alignment horizontal="center" vertical="center" wrapText="1"/>
      <protection locked="0"/>
    </xf>
    <xf numFmtId="0" fontId="29" fillId="20" borderId="31" xfId="2" applyFont="1" applyFill="1" applyBorder="1" applyAlignment="1" applyProtection="1">
      <alignment horizontal="center" vertical="center" wrapText="1"/>
      <protection locked="0"/>
    </xf>
    <xf numFmtId="0" fontId="29" fillId="20" borderId="32" xfId="2" applyFont="1" applyFill="1" applyBorder="1" applyAlignment="1" applyProtection="1">
      <alignment horizontal="center" vertical="center" wrapText="1"/>
      <protection locked="0"/>
    </xf>
    <xf numFmtId="0" fontId="29" fillId="20" borderId="35" xfId="0" applyFont="1" applyFill="1" applyBorder="1" applyAlignment="1" applyProtection="1">
      <alignment horizontal="center" vertical="center" wrapText="1"/>
      <protection locked="0"/>
    </xf>
    <xf numFmtId="0" fontId="29" fillId="20" borderId="33" xfId="2" applyFont="1" applyFill="1" applyBorder="1" applyAlignment="1" applyProtection="1">
      <alignment horizontal="center" vertical="center" wrapText="1"/>
      <protection locked="0"/>
    </xf>
    <xf numFmtId="0" fontId="18" fillId="20" borderId="24" xfId="2" applyFont="1" applyFill="1" applyBorder="1" applyAlignment="1" applyProtection="1">
      <alignment horizontal="center" vertical="center" wrapText="1"/>
      <protection locked="0"/>
    </xf>
    <xf numFmtId="0" fontId="18" fillId="20" borderId="25" xfId="2" applyFont="1" applyFill="1" applyBorder="1" applyAlignment="1" applyProtection="1">
      <alignment horizontal="center" vertical="center" wrapText="1"/>
      <protection locked="0"/>
    </xf>
    <xf numFmtId="0" fontId="18" fillId="20" borderId="26" xfId="2" applyFont="1" applyFill="1" applyBorder="1" applyAlignment="1" applyProtection="1">
      <alignment horizontal="center" vertical="center" wrapText="1"/>
      <protection locked="0"/>
    </xf>
    <xf numFmtId="0" fontId="33" fillId="0" borderId="0" xfId="0" applyFont="1" applyAlignment="1" applyProtection="1">
      <alignment vertical="center"/>
      <protection locked="0"/>
    </xf>
    <xf numFmtId="0" fontId="34" fillId="0" borderId="0" xfId="0" applyFont="1" applyAlignment="1" applyProtection="1">
      <alignment vertical="center"/>
      <protection locked="0"/>
    </xf>
    <xf numFmtId="0" fontId="26" fillId="0" borderId="0" xfId="0" applyFont="1" applyAlignment="1" applyProtection="1">
      <alignment horizontal="center" vertical="center"/>
      <protection locked="0"/>
    </xf>
    <xf numFmtId="0" fontId="26" fillId="0" borderId="0" xfId="0" applyFont="1"/>
    <xf numFmtId="0" fontId="28" fillId="0" borderId="0" xfId="0" applyFont="1"/>
    <xf numFmtId="0" fontId="18" fillId="20" borderId="34" xfId="2" applyFont="1" applyFill="1" applyBorder="1" applyAlignment="1" applyProtection="1">
      <alignment horizontal="center" vertical="center" wrapText="1"/>
      <protection locked="0"/>
    </xf>
    <xf numFmtId="0" fontId="18" fillId="20" borderId="35" xfId="2" applyFont="1" applyFill="1" applyBorder="1" applyAlignment="1" applyProtection="1">
      <alignment horizontal="center" vertical="center" wrapText="1"/>
      <protection locked="0"/>
    </xf>
    <xf numFmtId="0" fontId="18" fillId="20" borderId="36" xfId="2" applyFont="1" applyFill="1" applyBorder="1" applyAlignment="1" applyProtection="1">
      <alignment horizontal="center" vertical="center" wrapText="1"/>
      <protection locked="0"/>
    </xf>
    <xf numFmtId="0" fontId="28" fillId="0" borderId="27" xfId="0" applyFont="1" applyBorder="1" applyAlignment="1">
      <alignment horizontal="center" vertical="center" wrapText="1"/>
    </xf>
    <xf numFmtId="14" fontId="28" fillId="0" borderId="28" xfId="0" applyNumberFormat="1" applyFont="1" applyBorder="1" applyAlignment="1">
      <alignment horizontal="center" vertical="center" wrapText="1"/>
    </xf>
    <xf numFmtId="1" fontId="32" fillId="3" borderId="28" xfId="1" applyNumberFormat="1" applyFont="1" applyFill="1" applyBorder="1" applyAlignment="1" applyProtection="1">
      <alignment horizontal="center" vertical="center" wrapText="1"/>
      <protection locked="0"/>
    </xf>
    <xf numFmtId="0" fontId="31" fillId="3" borderId="28" xfId="0" applyFont="1" applyFill="1" applyBorder="1" applyAlignment="1" applyProtection="1">
      <alignment horizontal="center" vertical="center"/>
      <protection locked="0"/>
    </xf>
    <xf numFmtId="0" fontId="31" fillId="3" borderId="28" xfId="0" applyFont="1" applyFill="1" applyBorder="1" applyAlignment="1" applyProtection="1">
      <alignment horizontal="center" vertical="center" wrapText="1"/>
      <protection locked="0"/>
    </xf>
    <xf numFmtId="15" fontId="31" fillId="3" borderId="28" xfId="0" applyNumberFormat="1" applyFont="1" applyFill="1" applyBorder="1" applyAlignment="1" applyProtection="1">
      <alignment horizontal="center" vertical="center" wrapText="1"/>
      <protection locked="0"/>
    </xf>
    <xf numFmtId="0" fontId="31" fillId="3" borderId="28" xfId="0" applyFont="1" applyFill="1" applyBorder="1" applyAlignment="1" applyProtection="1">
      <alignment horizontal="center" vertical="center" wrapText="1"/>
      <protection hidden="1"/>
    </xf>
    <xf numFmtId="15" fontId="31" fillId="3" borderId="28" xfId="0" applyNumberFormat="1" applyFont="1" applyFill="1" applyBorder="1" applyAlignment="1" applyProtection="1">
      <alignment horizontal="center" vertical="center"/>
      <protection locked="0"/>
    </xf>
    <xf numFmtId="0" fontId="31" fillId="3" borderId="29" xfId="0" applyFont="1" applyFill="1" applyBorder="1" applyAlignment="1" applyProtection="1">
      <alignment horizontal="center" vertical="center" wrapText="1"/>
      <protection locked="0"/>
    </xf>
    <xf numFmtId="1" fontId="32" fillId="3" borderId="1" xfId="1" applyNumberFormat="1" applyFont="1" applyFill="1" applyBorder="1" applyAlignment="1" applyProtection="1">
      <alignment horizontal="center" vertical="center" wrapText="1"/>
      <protection locked="0"/>
    </xf>
    <xf numFmtId="0" fontId="31" fillId="3" borderId="1" xfId="0" applyFont="1" applyFill="1" applyBorder="1" applyAlignment="1" applyProtection="1">
      <alignment horizontal="center" vertical="center"/>
      <protection locked="0"/>
    </xf>
    <xf numFmtId="0" fontId="31" fillId="3" borderId="1" xfId="0" applyFont="1" applyFill="1" applyBorder="1" applyAlignment="1" applyProtection="1">
      <alignment horizontal="center" vertical="center" wrapText="1"/>
      <protection locked="0"/>
    </xf>
    <xf numFmtId="15" fontId="31" fillId="3" borderId="1" xfId="0" applyNumberFormat="1" applyFont="1" applyFill="1" applyBorder="1" applyAlignment="1" applyProtection="1">
      <alignment horizontal="center" vertical="center" wrapText="1"/>
      <protection locked="0"/>
    </xf>
    <xf numFmtId="0" fontId="31" fillId="3" borderId="23" xfId="0" applyFont="1" applyFill="1" applyBorder="1" applyAlignment="1" applyProtection="1">
      <alignment horizontal="center" vertical="center" wrapText="1"/>
      <protection locked="0"/>
    </xf>
    <xf numFmtId="0" fontId="35" fillId="0" borderId="0" xfId="4" applyFont="1"/>
    <xf numFmtId="0" fontId="30" fillId="0" borderId="27" xfId="0" applyFont="1" applyBorder="1" applyAlignment="1" applyProtection="1">
      <alignment horizontal="center" vertical="center"/>
      <protection locked="0"/>
    </xf>
    <xf numFmtId="0" fontId="30" fillId="0" borderId="22" xfId="0" applyFont="1" applyBorder="1" applyAlignment="1" applyProtection="1">
      <alignment horizontal="center" vertical="center"/>
      <protection locked="0"/>
    </xf>
    <xf numFmtId="0" fontId="32" fillId="2" borderId="1" xfId="1" applyNumberFormat="1" applyFont="1" applyFill="1" applyBorder="1" applyAlignment="1" applyProtection="1">
      <alignment horizontal="center" vertical="center" wrapText="1"/>
      <protection locked="0"/>
    </xf>
    <xf numFmtId="0" fontId="32" fillId="2" borderId="1" xfId="0" applyFont="1" applyFill="1" applyBorder="1" applyAlignment="1" applyProtection="1">
      <alignment horizontal="center" vertical="center" wrapText="1"/>
      <protection locked="0"/>
    </xf>
    <xf numFmtId="1" fontId="32" fillId="2" borderId="1" xfId="1" applyNumberFormat="1" applyFont="1" applyFill="1" applyBorder="1" applyAlignment="1" applyProtection="1">
      <alignment horizontal="center" vertical="top" wrapText="1"/>
      <protection locked="0"/>
    </xf>
    <xf numFmtId="0" fontId="32" fillId="0" borderId="1" xfId="0" applyFont="1" applyBorder="1" applyAlignment="1" applyProtection="1">
      <alignment horizontal="center" vertical="center" wrapText="1"/>
      <protection locked="0"/>
    </xf>
    <xf numFmtId="1" fontId="30" fillId="2" borderId="1" xfId="0" applyNumberFormat="1" applyFont="1" applyFill="1" applyBorder="1" applyAlignment="1" applyProtection="1">
      <alignment horizontal="center" vertical="center"/>
      <protection locked="0"/>
    </xf>
    <xf numFmtId="0" fontId="6" fillId="0" borderId="0" xfId="0" applyFont="1" applyProtection="1">
      <protection locked="0"/>
    </xf>
    <xf numFmtId="0" fontId="6" fillId="0" borderId="0" xfId="0" applyFont="1" applyAlignment="1" applyProtection="1">
      <alignment vertical="center"/>
      <protection locked="0"/>
    </xf>
    <xf numFmtId="0" fontId="29" fillId="20" borderId="34" xfId="0" applyFont="1" applyFill="1" applyBorder="1" applyAlignment="1" applyProtection="1">
      <alignment horizontal="center" vertical="center"/>
      <protection locked="0"/>
    </xf>
    <xf numFmtId="0" fontId="29" fillId="20" borderId="35" xfId="0" applyFont="1" applyFill="1" applyBorder="1" applyAlignment="1" applyProtection="1">
      <alignment horizontal="center" vertical="center"/>
      <protection locked="0"/>
    </xf>
    <xf numFmtId="0" fontId="29" fillId="20" borderId="35" xfId="0" applyFont="1" applyFill="1" applyBorder="1" applyAlignment="1" applyProtection="1">
      <alignment horizontal="center" vertical="center" wrapText="1"/>
      <protection locked="0"/>
    </xf>
    <xf numFmtId="0" fontId="8" fillId="0" borderId="0" xfId="0" applyFont="1" applyAlignment="1" applyProtection="1">
      <alignment vertical="center"/>
      <protection locked="0"/>
    </xf>
    <xf numFmtId="0" fontId="29" fillId="20" borderId="36" xfId="0" applyFont="1" applyFill="1" applyBorder="1" applyAlignment="1" applyProtection="1">
      <alignment horizontal="center" vertical="center" wrapText="1"/>
      <protection locked="0"/>
    </xf>
    <xf numFmtId="0" fontId="33" fillId="25" borderId="30" xfId="0" applyFont="1" applyFill="1" applyBorder="1" applyAlignment="1" applyProtection="1">
      <alignment horizontal="center" vertical="center" wrapText="1"/>
      <protection locked="0"/>
    </xf>
    <xf numFmtId="0" fontId="18" fillId="20" borderId="19" xfId="0" applyFont="1" applyFill="1" applyBorder="1" applyAlignment="1" applyProtection="1">
      <alignment horizontal="center" vertical="center"/>
      <protection locked="0"/>
    </xf>
    <xf numFmtId="0" fontId="18" fillId="20" borderId="20" xfId="0" applyFont="1" applyFill="1" applyBorder="1" applyAlignment="1" applyProtection="1">
      <alignment horizontal="center" vertical="center"/>
      <protection locked="0"/>
    </xf>
    <xf numFmtId="0" fontId="18" fillId="20" borderId="20" xfId="0" applyFont="1" applyFill="1" applyBorder="1" applyAlignment="1" applyProtection="1">
      <alignment horizontal="center" vertical="center" wrapText="1"/>
      <protection locked="0"/>
    </xf>
    <xf numFmtId="0" fontId="18" fillId="20" borderId="21" xfId="0" applyFont="1" applyFill="1" applyBorder="1" applyAlignment="1" applyProtection="1">
      <alignment horizontal="center" vertical="center" wrapText="1"/>
      <protection locked="0"/>
    </xf>
    <xf numFmtId="0" fontId="34" fillId="25" borderId="16" xfId="0" applyFont="1" applyFill="1" applyBorder="1" applyAlignment="1">
      <alignment horizontal="center" vertical="center" wrapText="1"/>
    </xf>
    <xf numFmtId="0" fontId="34" fillId="25" borderId="17" xfId="0" applyFont="1" applyFill="1" applyBorder="1" applyAlignment="1">
      <alignment horizontal="center" vertical="center"/>
    </xf>
    <xf numFmtId="0" fontId="34" fillId="25" borderId="18" xfId="0" applyFont="1" applyFill="1" applyBorder="1" applyAlignment="1">
      <alignment horizontal="center" vertical="center"/>
    </xf>
    <xf numFmtId="0" fontId="33" fillId="0" borderId="0" xfId="0" applyFont="1" applyAlignment="1" applyProtection="1">
      <alignment vertical="center"/>
      <protection locked="0"/>
    </xf>
    <xf numFmtId="0" fontId="34" fillId="25" borderId="17" xfId="0" applyFont="1" applyFill="1" applyBorder="1" applyAlignment="1">
      <alignment horizontal="center" vertical="center" wrapText="1"/>
    </xf>
    <xf numFmtId="0" fontId="34" fillId="25" borderId="18" xfId="0" applyFont="1" applyFill="1" applyBorder="1" applyAlignment="1">
      <alignment horizontal="center" vertical="center" wrapText="1"/>
    </xf>
    <xf numFmtId="0" fontId="18" fillId="20" borderId="37" xfId="0" applyFont="1" applyFill="1" applyBorder="1" applyAlignment="1" applyProtection="1">
      <alignment horizontal="center" vertical="center"/>
      <protection locked="0"/>
    </xf>
    <xf numFmtId="0" fontId="18" fillId="20" borderId="38" xfId="0" applyFont="1" applyFill="1" applyBorder="1" applyAlignment="1" applyProtection="1">
      <alignment horizontal="center" vertical="center"/>
      <protection locked="0"/>
    </xf>
    <xf numFmtId="0" fontId="18" fillId="20" borderId="38" xfId="0" applyFont="1" applyFill="1" applyBorder="1" applyAlignment="1" applyProtection="1">
      <alignment horizontal="center" vertical="center" wrapText="1"/>
      <protection locked="0"/>
    </xf>
    <xf numFmtId="0" fontId="18" fillId="20" borderId="39" xfId="0" applyFont="1" applyFill="1" applyBorder="1" applyAlignment="1" applyProtection="1">
      <alignment horizontal="center" vertical="center" wrapText="1"/>
      <protection locked="0"/>
    </xf>
    <xf numFmtId="0" fontId="11" fillId="6" borderId="13" xfId="3" applyFont="1" applyFill="1" applyBorder="1" applyAlignment="1" applyProtection="1">
      <alignment horizontal="center" vertical="center" wrapText="1"/>
    </xf>
    <xf numFmtId="0" fontId="11" fillId="6" borderId="1" xfId="3" applyFont="1" applyFill="1" applyBorder="1" applyAlignment="1" applyProtection="1">
      <alignment horizontal="center" vertical="center" wrapText="1"/>
    </xf>
    <xf numFmtId="0" fontId="11" fillId="6" borderId="13" xfId="4" applyFont="1" applyFill="1" applyBorder="1" applyAlignment="1">
      <alignment horizontal="center" vertical="center"/>
    </xf>
    <xf numFmtId="0" fontId="13" fillId="0" borderId="1" xfId="4" applyFont="1" applyBorder="1" applyAlignment="1">
      <alignment horizontal="center" vertical="center" wrapText="1"/>
    </xf>
    <xf numFmtId="0" fontId="13" fillId="0" borderId="1" xfId="4" applyFont="1" applyBorder="1" applyAlignment="1">
      <alignment horizontal="center" vertical="center"/>
    </xf>
    <xf numFmtId="0" fontId="15" fillId="0" borderId="5" xfId="4" applyFont="1" applyBorder="1" applyAlignment="1">
      <alignment horizontal="center" vertical="center"/>
    </xf>
    <xf numFmtId="0" fontId="15" fillId="0" borderId="5" xfId="4" applyFont="1" applyBorder="1" applyAlignment="1">
      <alignment horizontal="center" vertical="center" wrapText="1"/>
    </xf>
  </cellXfs>
  <cellStyles count="7">
    <cellStyle name="Énfasis6" xfId="2" builtinId="49"/>
    <cellStyle name="Normal" xfId="0" builtinId="0"/>
    <cellStyle name="Normal 2" xfId="4" xr:uid="{00000000-0005-0000-0000-000003000000}"/>
    <cellStyle name="Normal 3" xfId="5" xr:uid="{00000000-0005-0000-0000-000004000000}"/>
    <cellStyle name="Normal 3 2" xfId="6" xr:uid="{00000000-0005-0000-0000-000005000000}"/>
    <cellStyle name="Porcentaje 2" xfId="1" xr:uid="{00000000-0005-0000-0000-000006000000}"/>
    <cellStyle name="Texto explicativo 2" xfId="3" xr:uid="{00000000-0005-0000-0000-000007000000}"/>
  </cellStyles>
  <dxfs count="1">
    <dxf>
      <font>
        <color rgb="FF9C0006"/>
      </font>
      <fill>
        <patternFill>
          <bgColor rgb="FFFFC7CE"/>
        </patternFill>
      </fill>
    </dxf>
  </dxfs>
  <tableStyles count="0" defaultTableStyle="TableStyleMedium2" defaultPivotStyle="PivotStyleLight16"/>
  <colors>
    <mruColors>
      <color rgb="FFCCCCFF"/>
      <color rgb="FFFF7C80"/>
      <color rgb="FF66FF33"/>
      <color rgb="FF66FFFF"/>
      <color rgb="FFFF660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X418"/>
  <sheetViews>
    <sheetView showGridLines="0" zoomScale="40" zoomScaleNormal="40" workbookViewId="0">
      <selection activeCell="K153" sqref="K153"/>
    </sheetView>
  </sheetViews>
  <sheetFormatPr baseColWidth="10" defaultColWidth="11.140625" defaultRowHeight="15" x14ac:dyDescent="0.2"/>
  <cols>
    <col min="1" max="1" width="18.140625" style="46" customWidth="1"/>
    <col min="2" max="2" width="18.140625" style="60" customWidth="1"/>
    <col min="3" max="3" width="25.85546875" style="87" customWidth="1"/>
    <col min="4" max="4" width="18.140625" style="60" customWidth="1"/>
    <col min="5" max="5" width="18.140625" style="89" customWidth="1"/>
    <col min="6" max="6" width="31.85546875" style="60" customWidth="1"/>
    <col min="7" max="8" width="18.140625" style="60" customWidth="1"/>
    <col min="9" max="9" width="27.140625" style="60" customWidth="1"/>
    <col min="10" max="13" width="18.140625" style="60" customWidth="1"/>
    <col min="14" max="14" width="22.5703125" style="60" customWidth="1"/>
    <col min="15" max="15" width="18.140625" style="60" customWidth="1"/>
    <col min="16" max="16" width="20.85546875" style="60" customWidth="1"/>
    <col min="17" max="20" width="18.140625" style="89" customWidth="1"/>
    <col min="21" max="30" width="18.140625" style="60" customWidth="1"/>
    <col min="31" max="31" width="18.140625" style="90" customWidth="1"/>
    <col min="32" max="37" width="18.140625" style="60" customWidth="1"/>
    <col min="38" max="38" width="12.85546875" style="90" customWidth="1"/>
    <col min="39" max="39" width="16.140625" style="90" customWidth="1"/>
    <col min="40" max="40" width="12.140625" style="90" customWidth="1"/>
    <col min="41" max="41" width="15.85546875" style="90" customWidth="1"/>
    <col min="42" max="42" width="11.85546875" style="90" customWidth="1"/>
    <col min="43" max="43" width="17.5703125" style="90" customWidth="1"/>
    <col min="44" max="44" width="13.5703125" style="90" customWidth="1"/>
    <col min="45" max="45" width="11.42578125" style="90" customWidth="1"/>
    <col min="46" max="46" width="14.140625" style="90" customWidth="1"/>
    <col min="47" max="49" width="18.140625" style="60" customWidth="1"/>
    <col min="50" max="50" width="25.42578125" style="46" customWidth="1"/>
    <col min="51" max="51" width="31.140625" style="46" customWidth="1"/>
    <col min="52" max="52" width="58.42578125" style="46" customWidth="1"/>
    <col min="53" max="57" width="18.140625" style="60" customWidth="1"/>
    <col min="58" max="58" width="4.85546875" style="46" customWidth="1"/>
    <col min="59" max="59" width="7.85546875" style="46" customWidth="1"/>
    <col min="60" max="60" width="12.85546875" style="46" customWidth="1"/>
    <col min="61" max="63" width="6.85546875" style="46" customWidth="1"/>
    <col min="64" max="16384" width="11.140625" style="46"/>
  </cols>
  <sheetData>
    <row r="1" spans="1:76" ht="60.95" customHeight="1" thickBot="1" x14ac:dyDescent="0.25">
      <c r="A1" s="168" t="s">
        <v>393</v>
      </c>
      <c r="B1" s="168"/>
      <c r="C1" s="168"/>
      <c r="D1" s="168"/>
      <c r="E1" s="168"/>
      <c r="F1" s="168"/>
      <c r="G1" s="168"/>
      <c r="H1" s="168"/>
      <c r="I1" s="168"/>
      <c r="J1" s="168"/>
      <c r="K1" s="168"/>
      <c r="L1" s="168"/>
      <c r="M1" s="168"/>
      <c r="N1" s="168"/>
      <c r="O1" s="168"/>
      <c r="P1" s="168"/>
      <c r="Q1" s="168"/>
      <c r="R1" s="168"/>
      <c r="S1" s="168"/>
      <c r="T1" s="168"/>
      <c r="U1" s="168"/>
      <c r="V1" s="168"/>
      <c r="W1" s="168"/>
      <c r="X1" s="168"/>
      <c r="Y1" s="168"/>
      <c r="Z1" s="168"/>
      <c r="AA1" s="168"/>
      <c r="AB1" s="168"/>
      <c r="AC1" s="168"/>
      <c r="AD1" s="168"/>
      <c r="AE1" s="168"/>
      <c r="AF1" s="168"/>
      <c r="AG1" s="168"/>
      <c r="AH1" s="168"/>
      <c r="AI1" s="168"/>
      <c r="AJ1" s="168"/>
      <c r="AK1" s="168"/>
      <c r="AL1" s="168"/>
      <c r="AM1" s="168"/>
      <c r="AN1" s="168"/>
      <c r="AO1" s="168"/>
      <c r="AP1" s="168"/>
      <c r="AQ1" s="168"/>
      <c r="AR1" s="168"/>
      <c r="AS1" s="168"/>
      <c r="AT1" s="168"/>
      <c r="AU1" s="168"/>
      <c r="AV1" s="168"/>
      <c r="AW1" s="168"/>
      <c r="AX1" s="168"/>
      <c r="AY1" s="168"/>
      <c r="AZ1" s="168"/>
      <c r="BA1" s="168"/>
      <c r="BB1" s="168"/>
      <c r="BC1" s="168"/>
      <c r="BD1" s="168"/>
      <c r="BE1" s="168"/>
      <c r="BF1" s="161"/>
      <c r="BG1" s="161"/>
      <c r="BH1" s="45"/>
      <c r="BI1" s="45"/>
      <c r="BJ1" s="161"/>
      <c r="BK1" s="161"/>
      <c r="BL1" s="45"/>
    </row>
    <row r="2" spans="1:76" s="59" customFormat="1" ht="32.25" customHeight="1" thickBot="1" x14ac:dyDescent="0.3">
      <c r="A2" s="163" t="s">
        <v>34</v>
      </c>
      <c r="B2" s="164"/>
      <c r="C2" s="164"/>
      <c r="D2" s="164"/>
      <c r="E2" s="164"/>
      <c r="F2" s="164"/>
      <c r="G2" s="126" t="s">
        <v>32</v>
      </c>
      <c r="H2" s="164" t="s">
        <v>33</v>
      </c>
      <c r="I2" s="164"/>
      <c r="J2" s="164" t="s">
        <v>35</v>
      </c>
      <c r="K2" s="164"/>
      <c r="L2" s="164"/>
      <c r="M2" s="164"/>
      <c r="N2" s="164"/>
      <c r="O2" s="164"/>
      <c r="P2" s="164"/>
      <c r="Q2" s="165" t="s">
        <v>0</v>
      </c>
      <c r="R2" s="165"/>
      <c r="S2" s="165" t="s">
        <v>30</v>
      </c>
      <c r="T2" s="165"/>
      <c r="U2" s="165" t="s">
        <v>41</v>
      </c>
      <c r="V2" s="165"/>
      <c r="W2" s="165"/>
      <c r="X2" s="165"/>
      <c r="Y2" s="165"/>
      <c r="Z2" s="165"/>
      <c r="AA2" s="165"/>
      <c r="AB2" s="165"/>
      <c r="AC2" s="126" t="s">
        <v>236</v>
      </c>
      <c r="AD2" s="165" t="s">
        <v>36</v>
      </c>
      <c r="AE2" s="165"/>
      <c r="AF2" s="165"/>
      <c r="AG2" s="165"/>
      <c r="AH2" s="165"/>
      <c r="AI2" s="165"/>
      <c r="AJ2" s="165" t="s">
        <v>43</v>
      </c>
      <c r="AK2" s="165"/>
      <c r="AL2" s="165"/>
      <c r="AM2" s="165"/>
      <c r="AN2" s="165"/>
      <c r="AO2" s="165"/>
      <c r="AP2" s="165"/>
      <c r="AQ2" s="165"/>
      <c r="AR2" s="165"/>
      <c r="AS2" s="165"/>
      <c r="AT2" s="165"/>
      <c r="AU2" s="165"/>
      <c r="AV2" s="165"/>
      <c r="AW2" s="165"/>
      <c r="AX2" s="165"/>
      <c r="AY2" s="165"/>
      <c r="AZ2" s="165"/>
      <c r="BA2" s="165"/>
      <c r="BB2" s="165"/>
      <c r="BC2" s="165"/>
      <c r="BD2" s="165"/>
      <c r="BE2" s="167"/>
      <c r="BF2" s="166"/>
      <c r="BG2" s="166"/>
      <c r="BH2" s="58"/>
      <c r="BI2" s="58"/>
      <c r="BJ2" s="166"/>
      <c r="BK2" s="166"/>
      <c r="BL2" s="58"/>
    </row>
    <row r="3" spans="1:76" s="60" customFormat="1" ht="97.35" customHeight="1" thickBot="1" x14ac:dyDescent="0.3">
      <c r="A3" s="124" t="s">
        <v>1</v>
      </c>
      <c r="B3" s="125" t="s">
        <v>45</v>
      </c>
      <c r="C3" s="125" t="s">
        <v>2</v>
      </c>
      <c r="D3" s="125" t="s">
        <v>31</v>
      </c>
      <c r="E3" s="125" t="s">
        <v>3</v>
      </c>
      <c r="F3" s="125" t="s">
        <v>4</v>
      </c>
      <c r="G3" s="125" t="s">
        <v>5</v>
      </c>
      <c r="H3" s="125" t="s">
        <v>29</v>
      </c>
      <c r="I3" s="125" t="s">
        <v>6</v>
      </c>
      <c r="J3" s="125" t="s">
        <v>7</v>
      </c>
      <c r="K3" s="125" t="s">
        <v>8</v>
      </c>
      <c r="L3" s="125" t="s">
        <v>44</v>
      </c>
      <c r="M3" s="125" t="s">
        <v>9</v>
      </c>
      <c r="N3" s="125" t="s">
        <v>10</v>
      </c>
      <c r="O3" s="125" t="s">
        <v>37</v>
      </c>
      <c r="P3" s="125" t="s">
        <v>38</v>
      </c>
      <c r="Q3" s="125" t="s">
        <v>11</v>
      </c>
      <c r="R3" s="125" t="s">
        <v>12</v>
      </c>
      <c r="S3" s="125" t="s">
        <v>13</v>
      </c>
      <c r="T3" s="125" t="s">
        <v>14</v>
      </c>
      <c r="U3" s="125" t="s">
        <v>15</v>
      </c>
      <c r="V3" s="125" t="s">
        <v>19</v>
      </c>
      <c r="W3" s="125" t="s">
        <v>17</v>
      </c>
      <c r="X3" s="125" t="s">
        <v>18</v>
      </c>
      <c r="Y3" s="125" t="s">
        <v>16</v>
      </c>
      <c r="Z3" s="125" t="s">
        <v>20</v>
      </c>
      <c r="AA3" s="125" t="s">
        <v>21</v>
      </c>
      <c r="AB3" s="125" t="s">
        <v>22</v>
      </c>
      <c r="AC3" s="125" t="s">
        <v>23</v>
      </c>
      <c r="AD3" s="125" t="s">
        <v>126</v>
      </c>
      <c r="AE3" s="125" t="s">
        <v>181</v>
      </c>
      <c r="AF3" s="125" t="s">
        <v>182</v>
      </c>
      <c r="AG3" s="125" t="s">
        <v>125</v>
      </c>
      <c r="AH3" s="125" t="s">
        <v>183</v>
      </c>
      <c r="AI3" s="125" t="s">
        <v>127</v>
      </c>
      <c r="AJ3" s="125" t="s">
        <v>128</v>
      </c>
      <c r="AK3" s="125" t="s">
        <v>184</v>
      </c>
      <c r="AL3" s="125" t="s">
        <v>185</v>
      </c>
      <c r="AM3" s="125" t="s">
        <v>186</v>
      </c>
      <c r="AN3" s="125" t="s">
        <v>187</v>
      </c>
      <c r="AO3" s="125" t="s">
        <v>188</v>
      </c>
      <c r="AP3" s="125" t="s">
        <v>189</v>
      </c>
      <c r="AQ3" s="125" t="s">
        <v>190</v>
      </c>
      <c r="AR3" s="125" t="s">
        <v>191</v>
      </c>
      <c r="AS3" s="125" t="s">
        <v>192</v>
      </c>
      <c r="AT3" s="125" t="s">
        <v>193</v>
      </c>
      <c r="AU3" s="125" t="s">
        <v>39</v>
      </c>
      <c r="AV3" s="125" t="s">
        <v>46</v>
      </c>
      <c r="AW3" s="125" t="s">
        <v>40</v>
      </c>
      <c r="AX3" s="125" t="s">
        <v>42</v>
      </c>
      <c r="AY3" s="125" t="s">
        <v>24</v>
      </c>
      <c r="AZ3" s="125" t="s">
        <v>25</v>
      </c>
      <c r="BA3" s="125" t="s">
        <v>26</v>
      </c>
      <c r="BB3" s="125" t="s">
        <v>27</v>
      </c>
      <c r="BC3" s="125" t="s">
        <v>28</v>
      </c>
      <c r="BD3" s="125" t="s">
        <v>47</v>
      </c>
      <c r="BE3" s="127" t="s">
        <v>48</v>
      </c>
      <c r="BF3" s="162"/>
      <c r="BG3" s="162"/>
      <c r="BH3" s="162"/>
      <c r="BI3" s="162"/>
      <c r="BJ3" s="162"/>
      <c r="BK3" s="162"/>
      <c r="BL3" s="162"/>
      <c r="BM3" s="162"/>
      <c r="BN3" s="162"/>
      <c r="BO3" s="162"/>
      <c r="BP3" s="162"/>
      <c r="BQ3" s="162"/>
      <c r="BR3" s="162"/>
      <c r="BS3" s="162"/>
      <c r="BT3" s="162"/>
      <c r="BU3" s="162"/>
      <c r="BV3" s="162"/>
      <c r="BW3" s="162"/>
      <c r="BX3" s="162"/>
    </row>
    <row r="4" spans="1:76" s="62" customFormat="1" ht="409.5" x14ac:dyDescent="0.2">
      <c r="A4" s="154">
        <v>1</v>
      </c>
      <c r="B4" s="115" t="s">
        <v>55</v>
      </c>
      <c r="C4" s="115" t="s">
        <v>296</v>
      </c>
      <c r="D4" s="116" t="s">
        <v>70</v>
      </c>
      <c r="E4" s="116" t="s">
        <v>321</v>
      </c>
      <c r="F4" s="116" t="s">
        <v>322</v>
      </c>
      <c r="G4" s="115" t="s">
        <v>205</v>
      </c>
      <c r="H4" s="116" t="s">
        <v>70</v>
      </c>
      <c r="I4" s="116" t="s">
        <v>70</v>
      </c>
      <c r="J4" s="115" t="s">
        <v>323</v>
      </c>
      <c r="K4" s="116" t="s">
        <v>237</v>
      </c>
      <c r="L4" s="116" t="s">
        <v>324</v>
      </c>
      <c r="M4" s="116" t="s">
        <v>195</v>
      </c>
      <c r="N4" s="116" t="s">
        <v>325</v>
      </c>
      <c r="O4" s="116" t="s">
        <v>148</v>
      </c>
      <c r="P4" s="116" t="s">
        <v>326</v>
      </c>
      <c r="Q4" s="117" t="s">
        <v>238</v>
      </c>
      <c r="R4" s="117" t="s">
        <v>238</v>
      </c>
      <c r="S4" s="116" t="s">
        <v>317</v>
      </c>
      <c r="T4" s="116" t="s">
        <v>327</v>
      </c>
      <c r="U4" s="118" t="s">
        <v>328</v>
      </c>
      <c r="V4" s="118" t="s">
        <v>239</v>
      </c>
      <c r="W4" s="118" t="s">
        <v>195</v>
      </c>
      <c r="X4" s="118" t="s">
        <v>239</v>
      </c>
      <c r="Y4" s="118" t="s">
        <v>195</v>
      </c>
      <c r="Z4" s="118" t="s">
        <v>239</v>
      </c>
      <c r="AA4" s="118" t="s">
        <v>239</v>
      </c>
      <c r="AB4" s="118" t="s">
        <v>239</v>
      </c>
      <c r="AC4" s="119" t="s">
        <v>195</v>
      </c>
      <c r="AD4" s="118" t="s">
        <v>206</v>
      </c>
      <c r="AE4" s="118" t="s">
        <v>132</v>
      </c>
      <c r="AF4" s="120" t="str">
        <f>AR4</f>
        <v>ALTO</v>
      </c>
      <c r="AG4" s="118" t="s">
        <v>102</v>
      </c>
      <c r="AH4" s="120" t="str">
        <f>_xlfn.IFNA((AS4),"")</f>
        <v>MEDIO</v>
      </c>
      <c r="AI4" s="118" t="s">
        <v>115</v>
      </c>
      <c r="AJ4" s="118" t="s">
        <v>123</v>
      </c>
      <c r="AK4" s="120" t="str">
        <f>_xlfn.IFNA((AT4),"")</f>
        <v>MEDIO</v>
      </c>
      <c r="AL4" s="121" t="str">
        <f>VLOOKUP($AD4,Tipologías!$B$3:$G$17,2,FALSE)</f>
        <v>ALTO</v>
      </c>
      <c r="AM4" s="121">
        <f t="shared" ref="AM4:AM67" si="0">IF(AD4="",0,IF(AL4="Bajo",1,IF(AL4="Medio",2,3)))</f>
        <v>3</v>
      </c>
      <c r="AN4" s="121" t="str">
        <f>VLOOKUP($AE4,Tipologías!$A$21:$C$24,3,FALSE)</f>
        <v>MEDIO</v>
      </c>
      <c r="AO4" s="121">
        <f t="shared" ref="AO4:AO67" si="1">IF(AE4="",0,IF(AN4="Bajo",1,IF(AN4="Medio",2,3)))</f>
        <v>2</v>
      </c>
      <c r="AP4" s="121">
        <f>VLOOKUP($AI4,Tipologías!$A$38:$B$42,2,FALSE)</f>
        <v>2</v>
      </c>
      <c r="AQ4" s="121">
        <f>VLOOKUP($AJ4,Tipologías!$A$46:$B$53,2,FALSE)</f>
        <v>0.5</v>
      </c>
      <c r="AR4" s="121" t="str">
        <f>IF(MAX(AM4,AO4)=3,"ALTO",IF(MAX(AM4,AO4)=2,"MEDIO",IF(MAX(AM4,AO4)=1,"BAJO","  ")))</f>
        <v>ALTO</v>
      </c>
      <c r="AS4" s="121" t="str">
        <f>VLOOKUP($AG4,Tipologías!$A$29:$C$33,3,FALSE)</f>
        <v>MEDIO</v>
      </c>
      <c r="AT4" s="121" t="str">
        <f>IF(SUM($AP4,$AQ4)&gt;=3,"ALTO",IF(SUM($AP4,$AQ4)&lt;2,"BAJO","MEDIO"))</f>
        <v>MEDIO</v>
      </c>
      <c r="AU4" s="121" t="str">
        <f>_xlfn.IFNA(IF(AND(AR4="BAJO",AS4="BAJO",AT4="BAJO"),"BAJO",IF(AND(AR4="ALTO",AS4="ALTO",AT4="ALTO"),"ALTO",IF(COUNTIF(AR4:AT4,"ALTO")=2,"ALTO","MEDIO")))," ")</f>
        <v>MEDIO</v>
      </c>
      <c r="AV4" s="121" t="str">
        <f>_xlfn.IFNA(VLOOKUP(AD4,Tipologías!$B$3:$G$17,4,0),"")</f>
        <v>INFORMACIÓN PÚBLICA CLASIFICADA</v>
      </c>
      <c r="AW4" s="121" t="str">
        <f>IF(AV4="INFORMACIÓN PÚBLICA","IPB",IF(AV4="INFORMACIÓN PÚBLICA CLASIFICADA","IPC",IF(AV4="INFORMACIÓN PÚBLICA RESERVADA","IPR",IF(AV4="",""))))</f>
        <v>IPC</v>
      </c>
      <c r="AX4" s="121" t="str">
        <f>_xlfn.IFNA(VLOOKUP(AD4,Tipologías!$B$3:$G$17,3,0),"")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4" s="121" t="str">
        <f>_xlfn.IFNA(VLOOKUP(AD4,Tipologías!$B$3:$G$17,5,0),"")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4" s="121" t="str">
        <f>_xlfn.IFNA(VLOOKUP(AD4,Tipologías!$B$3:$G$17,6,0),"")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4" s="117" t="s">
        <v>197</v>
      </c>
      <c r="BB4" s="122">
        <v>45846</v>
      </c>
      <c r="BC4" s="117" t="s">
        <v>201</v>
      </c>
      <c r="BD4" s="118" t="s">
        <v>374</v>
      </c>
      <c r="BE4" s="123" t="s">
        <v>375</v>
      </c>
      <c r="BF4" s="162"/>
      <c r="BG4" s="162"/>
      <c r="BH4" s="162"/>
      <c r="BI4" s="162"/>
      <c r="BJ4" s="162"/>
      <c r="BK4" s="162"/>
      <c r="BL4" s="162"/>
      <c r="BM4" s="162"/>
      <c r="BN4" s="162"/>
      <c r="BO4" s="162"/>
      <c r="BP4" s="162"/>
      <c r="BQ4" s="162"/>
      <c r="BR4" s="162"/>
      <c r="BS4" s="162"/>
      <c r="BT4" s="162"/>
      <c r="BU4" s="162"/>
      <c r="BV4" s="162"/>
      <c r="BW4" s="162"/>
      <c r="BX4" s="162"/>
    </row>
    <row r="5" spans="1:76" s="61" customFormat="1" ht="409.5" x14ac:dyDescent="0.2">
      <c r="A5" s="155">
        <v>2</v>
      </c>
      <c r="B5" s="103" t="s">
        <v>55</v>
      </c>
      <c r="C5" s="115" t="s">
        <v>296</v>
      </c>
      <c r="D5" s="104" t="s">
        <v>70</v>
      </c>
      <c r="E5" s="107" t="s">
        <v>329</v>
      </c>
      <c r="F5" s="104" t="s">
        <v>330</v>
      </c>
      <c r="G5" s="103" t="s">
        <v>140</v>
      </c>
      <c r="H5" s="104" t="s">
        <v>70</v>
      </c>
      <c r="I5" s="104" t="s">
        <v>70</v>
      </c>
      <c r="J5" s="103" t="s">
        <v>323</v>
      </c>
      <c r="K5" s="104" t="s">
        <v>237</v>
      </c>
      <c r="L5" s="104" t="s">
        <v>324</v>
      </c>
      <c r="M5" s="104" t="s">
        <v>195</v>
      </c>
      <c r="N5" s="104" t="s">
        <v>331</v>
      </c>
      <c r="O5" s="104" t="s">
        <v>144</v>
      </c>
      <c r="P5" s="104" t="s">
        <v>332</v>
      </c>
      <c r="Q5" s="102" t="s">
        <v>238</v>
      </c>
      <c r="R5" s="102" t="s">
        <v>195</v>
      </c>
      <c r="S5" s="104" t="s">
        <v>333</v>
      </c>
      <c r="T5" s="104" t="s">
        <v>334</v>
      </c>
      <c r="U5" s="101" t="s">
        <v>328</v>
      </c>
      <c r="V5" s="101" t="s">
        <v>239</v>
      </c>
      <c r="W5" s="101" t="s">
        <v>195</v>
      </c>
      <c r="X5" s="101" t="s">
        <v>195</v>
      </c>
      <c r="Y5" s="101" t="s">
        <v>195</v>
      </c>
      <c r="Z5" s="101" t="s">
        <v>195</v>
      </c>
      <c r="AA5" s="101" t="s">
        <v>195</v>
      </c>
      <c r="AB5" s="101" t="s">
        <v>195</v>
      </c>
      <c r="AC5" s="105" t="s">
        <v>195</v>
      </c>
      <c r="AD5" s="118" t="s">
        <v>89</v>
      </c>
      <c r="AE5" s="118" t="s">
        <v>130</v>
      </c>
      <c r="AF5" s="120" t="str">
        <f t="shared" ref="AF5:AF13" si="2">AR5</f>
        <v>BAJO</v>
      </c>
      <c r="AG5" s="101" t="s">
        <v>105</v>
      </c>
      <c r="AH5" s="120" t="str">
        <f t="shared" ref="AH5:AH13" si="3">_xlfn.IFNA((AS5),"")</f>
        <v>ALTO</v>
      </c>
      <c r="AI5" s="118" t="s">
        <v>115</v>
      </c>
      <c r="AJ5" s="101" t="s">
        <v>118</v>
      </c>
      <c r="AK5" s="120" t="str">
        <f t="shared" ref="AK5:AK68" si="4">_xlfn.IFNA((AT5),"")</f>
        <v>ALTO</v>
      </c>
      <c r="AL5" s="121" t="str">
        <f>VLOOKUP($AD5,Tipologías!$B$3:$G$17,2,FALSE)</f>
        <v>BAJO</v>
      </c>
      <c r="AM5" s="121">
        <f t="shared" si="0"/>
        <v>1</v>
      </c>
      <c r="AN5" s="121" t="str">
        <f>VLOOKUP($AE5,Tipologías!$A$21:$C$24,3,FALSE)</f>
        <v>BAJO</v>
      </c>
      <c r="AO5" s="121">
        <f t="shared" si="1"/>
        <v>1</v>
      </c>
      <c r="AP5" s="121">
        <f>VLOOKUP($AI5,Tipologías!$A$38:$B$42,2,FALSE)</f>
        <v>2</v>
      </c>
      <c r="AQ5" s="121">
        <f>VLOOKUP($AJ5,Tipologías!$A$46:$B$53,2,FALSE)</f>
        <v>2.25</v>
      </c>
      <c r="AR5" s="121" t="str">
        <f t="shared" ref="AR5:AR68" si="5">IF(MAX(AM5,AO5)=3,"ALTO",IF(MAX(AM5,AO5)=2,"MEDIO",IF(MAX(AM5,AO5)=1,"BAJO","  ")))</f>
        <v>BAJO</v>
      </c>
      <c r="AS5" s="121" t="str">
        <f>VLOOKUP($AG5,Tipologías!$A$29:$C$33,3,FALSE)</f>
        <v>ALTO</v>
      </c>
      <c r="AT5" s="121" t="str">
        <f t="shared" ref="AT5:AT68" si="6">IF(SUM($AP5,$AQ5)&gt;=3,"ALTO",IF(SUM($AP5,$AQ5)&lt;2,"BAJO","MEDIO"))</f>
        <v>ALTO</v>
      </c>
      <c r="AU5" s="121" t="str">
        <f t="shared" ref="AU5:AU68" si="7">_xlfn.IFNA(IF(AND(AR5="BAJO",AS5="BAJO",AT5="BAJO"),"BAJO",IF(AND(AR5="ALTO",AS5="ALTO",AT5="ALTO"),"ALTO",IF(COUNTIF(AR5:AT5,"ALTO")=2,"ALTO","MEDIO")))," ")</f>
        <v>ALTO</v>
      </c>
      <c r="AV5" s="121" t="str">
        <f>_xlfn.IFNA(VLOOKUP(AD5,Tipologías!$B$3:$G$17,4,0),"")</f>
        <v>INFORMACIÓN PÚBLICA</v>
      </c>
      <c r="AW5" s="121" t="str">
        <f t="shared" ref="AW5:AW68" si="8">IF(AV5="INFORMACIÓN PÚBLICA","IPB",IF(AV5="INFORMACIÓN PÚBLICA CLASIFICADA","IPC",IF(AV5="INFORMACIÓN PÚBLICA RESERVADA","IPR",IF(AV5="",""))))</f>
        <v>IPB</v>
      </c>
      <c r="AX5" s="121" t="str">
        <f>_xlfn.IFNA(VLOOKUP(AD5,Tipologías!$B$3:$G$17,3,0),"")</f>
        <v>LEY 1712 DE 2014 LEY DE TRANSPARENCIA Y DERECHO DE ACCESO A LA INFORMACIÓN. ARTÍCULO 6 DEFINICIONES LITERAL B.</v>
      </c>
      <c r="AY5" s="121" t="str">
        <f>_xlfn.IFNA(VLOOKUP(AD5,Tipologías!$B$3:$G$17,5,0),"")</f>
        <v>N/A</v>
      </c>
      <c r="AZ5" s="121" t="str">
        <f>_xlfn.IFNA(VLOOKUP(AD5,Tipologías!$B$3:$G$17,6,0),"")</f>
        <v xml:space="preserve">N/A
</v>
      </c>
      <c r="BA5" s="102" t="s">
        <v>198</v>
      </c>
      <c r="BB5" s="106">
        <v>45846</v>
      </c>
      <c r="BC5" s="102" t="s">
        <v>195</v>
      </c>
      <c r="BD5" s="101" t="s">
        <v>374</v>
      </c>
      <c r="BE5" s="113" t="s">
        <v>375</v>
      </c>
      <c r="BF5" s="162"/>
      <c r="BG5" s="162"/>
      <c r="BH5" s="162"/>
      <c r="BI5" s="162"/>
      <c r="BJ5" s="162"/>
      <c r="BK5" s="162"/>
      <c r="BL5" s="162"/>
      <c r="BM5" s="162"/>
      <c r="BN5" s="162"/>
      <c r="BO5" s="162"/>
      <c r="BP5" s="162"/>
      <c r="BQ5" s="162"/>
      <c r="BR5" s="162"/>
      <c r="BS5" s="162"/>
      <c r="BT5" s="162"/>
      <c r="BU5" s="162"/>
      <c r="BV5" s="162"/>
      <c r="BW5" s="162"/>
      <c r="BX5" s="162"/>
    </row>
    <row r="6" spans="1:76" s="61" customFormat="1" ht="204" x14ac:dyDescent="0.2">
      <c r="A6" s="155">
        <v>3</v>
      </c>
      <c r="B6" s="103" t="s">
        <v>55</v>
      </c>
      <c r="C6" s="115" t="s">
        <v>296</v>
      </c>
      <c r="D6" s="104" t="s">
        <v>70</v>
      </c>
      <c r="E6" s="107" t="s">
        <v>335</v>
      </c>
      <c r="F6" s="104" t="s">
        <v>336</v>
      </c>
      <c r="G6" s="103" t="s">
        <v>205</v>
      </c>
      <c r="H6" s="104" t="s">
        <v>70</v>
      </c>
      <c r="I6" s="104" t="s">
        <v>70</v>
      </c>
      <c r="J6" s="103" t="s">
        <v>323</v>
      </c>
      <c r="K6" s="104" t="s">
        <v>237</v>
      </c>
      <c r="L6" s="104" t="s">
        <v>324</v>
      </c>
      <c r="M6" s="104" t="s">
        <v>195</v>
      </c>
      <c r="N6" s="104" t="s">
        <v>337</v>
      </c>
      <c r="O6" s="104" t="s">
        <v>146</v>
      </c>
      <c r="P6" s="104" t="s">
        <v>338</v>
      </c>
      <c r="Q6" s="102" t="s">
        <v>238</v>
      </c>
      <c r="R6" s="102" t="s">
        <v>195</v>
      </c>
      <c r="S6" s="104" t="s">
        <v>317</v>
      </c>
      <c r="T6" s="104" t="s">
        <v>339</v>
      </c>
      <c r="U6" s="101" t="s">
        <v>328</v>
      </c>
      <c r="V6" s="101" t="s">
        <v>239</v>
      </c>
      <c r="W6" s="101" t="s">
        <v>195</v>
      </c>
      <c r="X6" s="101" t="s">
        <v>195</v>
      </c>
      <c r="Y6" s="101" t="s">
        <v>195</v>
      </c>
      <c r="Z6" s="101" t="s">
        <v>195</v>
      </c>
      <c r="AA6" s="101" t="s">
        <v>195</v>
      </c>
      <c r="AB6" s="101" t="s">
        <v>195</v>
      </c>
      <c r="AC6" s="105" t="s">
        <v>195</v>
      </c>
      <c r="AD6" s="118" t="s">
        <v>89</v>
      </c>
      <c r="AE6" s="118" t="s">
        <v>130</v>
      </c>
      <c r="AF6" s="120" t="str">
        <f t="shared" si="2"/>
        <v>BAJO</v>
      </c>
      <c r="AG6" s="101" t="s">
        <v>101</v>
      </c>
      <c r="AH6" s="120" t="str">
        <f t="shared" si="3"/>
        <v>BAJO</v>
      </c>
      <c r="AI6" s="101" t="s">
        <v>113</v>
      </c>
      <c r="AJ6" s="101" t="s">
        <v>123</v>
      </c>
      <c r="AK6" s="120" t="str">
        <f t="shared" si="4"/>
        <v>BAJO</v>
      </c>
      <c r="AL6" s="121" t="str">
        <f>VLOOKUP($AD6,Tipologías!$B$3:$G$17,2,FALSE)</f>
        <v>BAJO</v>
      </c>
      <c r="AM6" s="121">
        <f t="shared" si="0"/>
        <v>1</v>
      </c>
      <c r="AN6" s="121" t="str">
        <f>VLOOKUP($AE6,Tipologías!$A$21:$C$24,3,FALSE)</f>
        <v>BAJO</v>
      </c>
      <c r="AO6" s="121">
        <f t="shared" si="1"/>
        <v>1</v>
      </c>
      <c r="AP6" s="121">
        <f>VLOOKUP($AI6,Tipologías!$A$38:$B$42,2,FALSE)</f>
        <v>1</v>
      </c>
      <c r="AQ6" s="121">
        <f>VLOOKUP($AJ6,Tipologías!$A$46:$B$53,2,FALSE)</f>
        <v>0.5</v>
      </c>
      <c r="AR6" s="121" t="str">
        <f t="shared" si="5"/>
        <v>BAJO</v>
      </c>
      <c r="AS6" s="121" t="str">
        <f>VLOOKUP($AG6,Tipologías!$A$29:$C$33,3,FALSE)</f>
        <v>BAJO</v>
      </c>
      <c r="AT6" s="121" t="str">
        <f t="shared" si="6"/>
        <v>BAJO</v>
      </c>
      <c r="AU6" s="121" t="str">
        <f t="shared" si="7"/>
        <v>BAJO</v>
      </c>
      <c r="AV6" s="121" t="str">
        <f>_xlfn.IFNA(VLOOKUP(AD6,Tipologías!$B$3:$G$17,4,0),"")</f>
        <v>INFORMACIÓN PÚBLICA</v>
      </c>
      <c r="AW6" s="121" t="str">
        <f t="shared" si="8"/>
        <v>IPB</v>
      </c>
      <c r="AX6" s="121" t="str">
        <f>_xlfn.IFNA(VLOOKUP(AD6,Tipologías!$B$3:$G$17,3,0),"")</f>
        <v>LEY 1712 DE 2014 LEY DE TRANSPARENCIA Y DERECHO DE ACCESO A LA INFORMACIÓN. ARTÍCULO 6 DEFINICIONES LITERAL B.</v>
      </c>
      <c r="AY6" s="121" t="str">
        <f>_xlfn.IFNA(VLOOKUP(AD6,Tipologías!$B$3:$G$17,5,0),"")</f>
        <v>N/A</v>
      </c>
      <c r="AZ6" s="121" t="str">
        <f>_xlfn.IFNA(VLOOKUP(AD6,Tipologías!$B$3:$G$17,6,0),"")</f>
        <v xml:space="preserve">N/A
</v>
      </c>
      <c r="BA6" s="102" t="s">
        <v>198</v>
      </c>
      <c r="BB6" s="106">
        <v>45846</v>
      </c>
      <c r="BC6" s="102" t="s">
        <v>195</v>
      </c>
      <c r="BD6" s="101" t="s">
        <v>374</v>
      </c>
      <c r="BE6" s="113" t="s">
        <v>375</v>
      </c>
      <c r="BF6" s="162"/>
      <c r="BG6" s="162"/>
      <c r="BH6" s="162"/>
      <c r="BI6" s="162"/>
      <c r="BJ6" s="162"/>
      <c r="BK6" s="162"/>
      <c r="BL6" s="162"/>
      <c r="BM6" s="162"/>
      <c r="BN6" s="162"/>
      <c r="BO6" s="162"/>
      <c r="BP6" s="162"/>
      <c r="BQ6" s="162"/>
      <c r="BR6" s="162"/>
      <c r="BS6" s="162"/>
      <c r="BT6" s="162"/>
      <c r="BU6" s="162"/>
      <c r="BV6" s="162"/>
      <c r="BW6" s="162"/>
      <c r="BX6" s="162"/>
    </row>
    <row r="7" spans="1:76" s="61" customFormat="1" ht="108" x14ac:dyDescent="0.2">
      <c r="A7" s="155">
        <v>4</v>
      </c>
      <c r="B7" s="103" t="s">
        <v>55</v>
      </c>
      <c r="C7" s="115" t="s">
        <v>296</v>
      </c>
      <c r="D7" s="104" t="s">
        <v>70</v>
      </c>
      <c r="E7" s="107" t="s">
        <v>340</v>
      </c>
      <c r="F7" s="104" t="s">
        <v>341</v>
      </c>
      <c r="G7" s="103" t="s">
        <v>205</v>
      </c>
      <c r="H7" s="104" t="s">
        <v>70</v>
      </c>
      <c r="I7" s="104" t="s">
        <v>70</v>
      </c>
      <c r="J7" s="103" t="s">
        <v>323</v>
      </c>
      <c r="K7" s="104" t="s">
        <v>237</v>
      </c>
      <c r="L7" s="104" t="s">
        <v>324</v>
      </c>
      <c r="M7" s="104" t="s">
        <v>195</v>
      </c>
      <c r="N7" s="104" t="s">
        <v>342</v>
      </c>
      <c r="O7" s="104" t="s">
        <v>148</v>
      </c>
      <c r="P7" s="104" t="s">
        <v>343</v>
      </c>
      <c r="Q7" s="102" t="s">
        <v>238</v>
      </c>
      <c r="R7" s="102" t="s">
        <v>195</v>
      </c>
      <c r="S7" s="104" t="s">
        <v>344</v>
      </c>
      <c r="T7" s="104" t="s">
        <v>345</v>
      </c>
      <c r="U7" s="101" t="s">
        <v>328</v>
      </c>
      <c r="V7" s="101" t="s">
        <v>239</v>
      </c>
      <c r="W7" s="101" t="s">
        <v>195</v>
      </c>
      <c r="X7" s="101" t="s">
        <v>195</v>
      </c>
      <c r="Y7" s="101" t="s">
        <v>195</v>
      </c>
      <c r="Z7" s="101" t="s">
        <v>195</v>
      </c>
      <c r="AA7" s="101" t="s">
        <v>195</v>
      </c>
      <c r="AB7" s="101" t="s">
        <v>195</v>
      </c>
      <c r="AC7" s="105" t="s">
        <v>195</v>
      </c>
      <c r="AD7" s="118" t="s">
        <v>89</v>
      </c>
      <c r="AE7" s="118" t="s">
        <v>130</v>
      </c>
      <c r="AF7" s="120" t="str">
        <f t="shared" si="2"/>
        <v>BAJO</v>
      </c>
      <c r="AG7" s="101" t="s">
        <v>104</v>
      </c>
      <c r="AH7" s="120" t="str">
        <f t="shared" si="3"/>
        <v>ALTO</v>
      </c>
      <c r="AI7" s="101" t="s">
        <v>115</v>
      </c>
      <c r="AJ7" s="101" t="s">
        <v>122</v>
      </c>
      <c r="AK7" s="120" t="str">
        <f t="shared" si="4"/>
        <v>ALTO</v>
      </c>
      <c r="AL7" s="121" t="str">
        <f>VLOOKUP($AD7,Tipologías!$B$3:$G$17,2,FALSE)</f>
        <v>BAJO</v>
      </c>
      <c r="AM7" s="121">
        <f t="shared" si="0"/>
        <v>1</v>
      </c>
      <c r="AN7" s="121" t="str">
        <f>VLOOKUP($AE7,Tipologías!$A$21:$C$24,3,FALSE)</f>
        <v>BAJO</v>
      </c>
      <c r="AO7" s="121">
        <f t="shared" si="1"/>
        <v>1</v>
      </c>
      <c r="AP7" s="121">
        <f>VLOOKUP($AI7,Tipologías!$A$38:$B$42,2,FALSE)</f>
        <v>2</v>
      </c>
      <c r="AQ7" s="121">
        <f>VLOOKUP($AJ7,Tipologías!$A$46:$B$53,2,FALSE)</f>
        <v>1</v>
      </c>
      <c r="AR7" s="121" t="str">
        <f t="shared" si="5"/>
        <v>BAJO</v>
      </c>
      <c r="AS7" s="121" t="str">
        <f>VLOOKUP($AG7,Tipologías!$A$29:$C$33,3,FALSE)</f>
        <v>ALTO</v>
      </c>
      <c r="AT7" s="121" t="str">
        <f t="shared" si="6"/>
        <v>ALTO</v>
      </c>
      <c r="AU7" s="121" t="str">
        <f t="shared" si="7"/>
        <v>ALTO</v>
      </c>
      <c r="AV7" s="121" t="str">
        <f>_xlfn.IFNA(VLOOKUP(AD7,Tipologías!$B$3:$G$17,4,0),"")</f>
        <v>INFORMACIÓN PÚBLICA</v>
      </c>
      <c r="AW7" s="121" t="str">
        <f t="shared" si="8"/>
        <v>IPB</v>
      </c>
      <c r="AX7" s="121" t="str">
        <f>_xlfn.IFNA(VLOOKUP(AD7,Tipologías!$B$3:$G$17,3,0),"")</f>
        <v>LEY 1712 DE 2014 LEY DE TRANSPARENCIA Y DERECHO DE ACCESO A LA INFORMACIÓN. ARTÍCULO 6 DEFINICIONES LITERAL B.</v>
      </c>
      <c r="AY7" s="121" t="str">
        <f>_xlfn.IFNA(VLOOKUP(AD7,Tipologías!$B$3:$G$17,5,0),"")</f>
        <v>N/A</v>
      </c>
      <c r="AZ7" s="121" t="str">
        <f>_xlfn.IFNA(VLOOKUP(AD7,Tipologías!$B$3:$G$17,6,0),"")</f>
        <v xml:space="preserve">N/A
</v>
      </c>
      <c r="BA7" s="102" t="s">
        <v>198</v>
      </c>
      <c r="BB7" s="106">
        <v>45848</v>
      </c>
      <c r="BC7" s="102" t="s">
        <v>195</v>
      </c>
      <c r="BD7" s="101" t="s">
        <v>376</v>
      </c>
      <c r="BE7" s="113" t="s">
        <v>375</v>
      </c>
      <c r="BF7" s="162"/>
      <c r="BG7" s="162"/>
      <c r="BH7" s="162"/>
      <c r="BI7" s="162"/>
      <c r="BJ7" s="162"/>
      <c r="BK7" s="162"/>
      <c r="BL7" s="162"/>
      <c r="BM7" s="162"/>
      <c r="BN7" s="162"/>
      <c r="BO7" s="162"/>
      <c r="BP7" s="162"/>
      <c r="BQ7" s="162"/>
      <c r="BR7" s="162"/>
      <c r="BS7" s="162"/>
      <c r="BT7" s="162"/>
      <c r="BU7" s="162"/>
      <c r="BV7" s="162"/>
      <c r="BW7" s="162"/>
      <c r="BX7" s="162"/>
    </row>
    <row r="8" spans="1:76" s="61" customFormat="1" ht="156" x14ac:dyDescent="0.2">
      <c r="A8" s="155">
        <v>5</v>
      </c>
      <c r="B8" s="103" t="s">
        <v>55</v>
      </c>
      <c r="C8" s="115" t="s">
        <v>296</v>
      </c>
      <c r="D8" s="104" t="s">
        <v>70</v>
      </c>
      <c r="E8" s="107" t="s">
        <v>346</v>
      </c>
      <c r="F8" s="104" t="s">
        <v>347</v>
      </c>
      <c r="G8" s="103" t="s">
        <v>205</v>
      </c>
      <c r="H8" s="104" t="s">
        <v>70</v>
      </c>
      <c r="I8" s="104" t="s">
        <v>70</v>
      </c>
      <c r="J8" s="103" t="s">
        <v>323</v>
      </c>
      <c r="K8" s="104" t="s">
        <v>237</v>
      </c>
      <c r="L8" s="104" t="s">
        <v>324</v>
      </c>
      <c r="M8" s="104" t="s">
        <v>195</v>
      </c>
      <c r="N8" s="104" t="s">
        <v>337</v>
      </c>
      <c r="O8" s="104" t="s">
        <v>148</v>
      </c>
      <c r="P8" s="104" t="s">
        <v>338</v>
      </c>
      <c r="Q8" s="102" t="s">
        <v>238</v>
      </c>
      <c r="R8" s="102" t="s">
        <v>195</v>
      </c>
      <c r="S8" s="104" t="s">
        <v>317</v>
      </c>
      <c r="T8" s="104" t="s">
        <v>348</v>
      </c>
      <c r="U8" s="101" t="s">
        <v>328</v>
      </c>
      <c r="V8" s="101" t="s">
        <v>239</v>
      </c>
      <c r="W8" s="101" t="s">
        <v>195</v>
      </c>
      <c r="X8" s="101" t="s">
        <v>195</v>
      </c>
      <c r="Y8" s="101" t="s">
        <v>195</v>
      </c>
      <c r="Z8" s="101" t="s">
        <v>195</v>
      </c>
      <c r="AA8" s="101" t="s">
        <v>195</v>
      </c>
      <c r="AB8" s="101" t="s">
        <v>195</v>
      </c>
      <c r="AC8" s="105" t="s">
        <v>195</v>
      </c>
      <c r="AD8" s="118" t="s">
        <v>89</v>
      </c>
      <c r="AE8" s="118" t="s">
        <v>130</v>
      </c>
      <c r="AF8" s="120" t="str">
        <f t="shared" si="2"/>
        <v>BAJO</v>
      </c>
      <c r="AG8" s="101" t="s">
        <v>101</v>
      </c>
      <c r="AH8" s="120" t="str">
        <f t="shared" si="3"/>
        <v>BAJO</v>
      </c>
      <c r="AI8" s="101" t="s">
        <v>109</v>
      </c>
      <c r="AJ8" s="101" t="s">
        <v>122</v>
      </c>
      <c r="AK8" s="120" t="str">
        <f t="shared" si="4"/>
        <v>BAJO</v>
      </c>
      <c r="AL8" s="121" t="str">
        <f>VLOOKUP($AD8,Tipologías!$B$3:$G$17,2,FALSE)</f>
        <v>BAJO</v>
      </c>
      <c r="AM8" s="121">
        <f t="shared" si="0"/>
        <v>1</v>
      </c>
      <c r="AN8" s="121" t="str">
        <f>VLOOKUP($AE8,Tipologías!$A$21:$C$24,3,FALSE)</f>
        <v>BAJO</v>
      </c>
      <c r="AO8" s="121">
        <f t="shared" si="1"/>
        <v>1</v>
      </c>
      <c r="AP8" s="121">
        <f>VLOOKUP($AI8,Tipologías!$A$38:$B$42,2,FALSE)</f>
        <v>0</v>
      </c>
      <c r="AQ8" s="121">
        <f>VLOOKUP($AJ8,Tipologías!$A$46:$B$53,2,FALSE)</f>
        <v>1</v>
      </c>
      <c r="AR8" s="121" t="str">
        <f t="shared" si="5"/>
        <v>BAJO</v>
      </c>
      <c r="AS8" s="121" t="str">
        <f>VLOOKUP($AG8,Tipologías!$A$29:$C$33,3,FALSE)</f>
        <v>BAJO</v>
      </c>
      <c r="AT8" s="121" t="str">
        <f t="shared" si="6"/>
        <v>BAJO</v>
      </c>
      <c r="AU8" s="121" t="str">
        <f t="shared" si="7"/>
        <v>BAJO</v>
      </c>
      <c r="AV8" s="121" t="str">
        <f>_xlfn.IFNA(VLOOKUP(AD8,Tipologías!$B$3:$G$17,4,0),"")</f>
        <v>INFORMACIÓN PÚBLICA</v>
      </c>
      <c r="AW8" s="121" t="str">
        <f t="shared" si="8"/>
        <v>IPB</v>
      </c>
      <c r="AX8" s="121" t="str">
        <f>_xlfn.IFNA(VLOOKUP(AD8,Tipologías!$B$3:$G$17,3,0),"")</f>
        <v>LEY 1712 DE 2014 LEY DE TRANSPARENCIA Y DERECHO DE ACCESO A LA INFORMACIÓN. ARTÍCULO 6 DEFINICIONES LITERAL B.</v>
      </c>
      <c r="AY8" s="121" t="str">
        <f>_xlfn.IFNA(VLOOKUP(AD8,Tipologías!$B$3:$G$17,5,0),"")</f>
        <v>N/A</v>
      </c>
      <c r="AZ8" s="121" t="str">
        <f>_xlfn.IFNA(VLOOKUP(AD8,Tipologías!$B$3:$G$17,6,0),"")</f>
        <v xml:space="preserve">N/A
</v>
      </c>
      <c r="BA8" s="102" t="s">
        <v>198</v>
      </c>
      <c r="BB8" s="106">
        <v>45846</v>
      </c>
      <c r="BC8" s="102" t="s">
        <v>195</v>
      </c>
      <c r="BD8" s="101" t="s">
        <v>377</v>
      </c>
      <c r="BE8" s="113" t="s">
        <v>375</v>
      </c>
      <c r="BF8" s="162"/>
      <c r="BG8" s="162"/>
      <c r="BH8" s="162"/>
      <c r="BI8" s="162"/>
      <c r="BJ8" s="162"/>
      <c r="BK8" s="162"/>
      <c r="BL8" s="162"/>
      <c r="BM8" s="162"/>
      <c r="BN8" s="162"/>
      <c r="BO8" s="162"/>
      <c r="BP8" s="162"/>
      <c r="BQ8" s="162"/>
      <c r="BR8" s="162"/>
      <c r="BS8" s="162"/>
      <c r="BT8" s="162"/>
      <c r="BU8" s="162"/>
      <c r="BV8" s="162"/>
      <c r="BW8" s="162"/>
      <c r="BX8" s="162"/>
    </row>
    <row r="9" spans="1:76" s="62" customFormat="1" ht="60" x14ac:dyDescent="0.2">
      <c r="A9" s="155">
        <v>6</v>
      </c>
      <c r="B9" s="103" t="s">
        <v>55</v>
      </c>
      <c r="C9" s="115" t="s">
        <v>296</v>
      </c>
      <c r="D9" s="104" t="s">
        <v>70</v>
      </c>
      <c r="E9" s="107" t="s">
        <v>349</v>
      </c>
      <c r="F9" s="104" t="s">
        <v>350</v>
      </c>
      <c r="G9" s="103" t="s">
        <v>205</v>
      </c>
      <c r="H9" s="104" t="s">
        <v>70</v>
      </c>
      <c r="I9" s="104" t="s">
        <v>351</v>
      </c>
      <c r="J9" s="103" t="s">
        <v>323</v>
      </c>
      <c r="K9" s="104" t="s">
        <v>237</v>
      </c>
      <c r="L9" s="104" t="s">
        <v>324</v>
      </c>
      <c r="M9" s="104" t="s">
        <v>195</v>
      </c>
      <c r="N9" s="104" t="s">
        <v>352</v>
      </c>
      <c r="O9" s="104" t="s">
        <v>148</v>
      </c>
      <c r="P9" s="104" t="s">
        <v>353</v>
      </c>
      <c r="Q9" s="102" t="s">
        <v>238</v>
      </c>
      <c r="R9" s="102" t="s">
        <v>195</v>
      </c>
      <c r="S9" s="104" t="s">
        <v>354</v>
      </c>
      <c r="T9" s="104" t="s">
        <v>355</v>
      </c>
      <c r="U9" s="101" t="s">
        <v>328</v>
      </c>
      <c r="V9" s="101" t="s">
        <v>239</v>
      </c>
      <c r="W9" s="101" t="s">
        <v>195</v>
      </c>
      <c r="X9" s="101" t="s">
        <v>195</v>
      </c>
      <c r="Y9" s="101" t="s">
        <v>195</v>
      </c>
      <c r="Z9" s="101" t="s">
        <v>195</v>
      </c>
      <c r="AA9" s="101" t="s">
        <v>195</v>
      </c>
      <c r="AB9" s="101" t="s">
        <v>195</v>
      </c>
      <c r="AC9" s="105" t="s">
        <v>195</v>
      </c>
      <c r="AD9" s="118" t="s">
        <v>89</v>
      </c>
      <c r="AE9" s="118" t="s">
        <v>130</v>
      </c>
      <c r="AF9" s="120" t="str">
        <f t="shared" si="2"/>
        <v>BAJO</v>
      </c>
      <c r="AG9" s="101" t="s">
        <v>102</v>
      </c>
      <c r="AH9" s="120" t="str">
        <f t="shared" si="3"/>
        <v>MEDIO</v>
      </c>
      <c r="AI9" s="101" t="s">
        <v>113</v>
      </c>
      <c r="AJ9" s="101" t="s">
        <v>121</v>
      </c>
      <c r="AK9" s="120" t="str">
        <f t="shared" si="4"/>
        <v>MEDIO</v>
      </c>
      <c r="AL9" s="121" t="str">
        <f>VLOOKUP($AD9,Tipologías!$B$3:$G$17,2,FALSE)</f>
        <v>BAJO</v>
      </c>
      <c r="AM9" s="121">
        <f t="shared" si="0"/>
        <v>1</v>
      </c>
      <c r="AN9" s="121" t="str">
        <f>VLOOKUP($AE9,Tipologías!$A$21:$C$24,3,FALSE)</f>
        <v>BAJO</v>
      </c>
      <c r="AO9" s="121">
        <f t="shared" si="1"/>
        <v>1</v>
      </c>
      <c r="AP9" s="121">
        <f>VLOOKUP($AI9,Tipologías!$A$38:$B$42,2,FALSE)</f>
        <v>1</v>
      </c>
      <c r="AQ9" s="121">
        <f>VLOOKUP($AJ9,Tipologías!$A$46:$B$53,2,FALSE)</f>
        <v>1.25</v>
      </c>
      <c r="AR9" s="121" t="str">
        <f t="shared" si="5"/>
        <v>BAJO</v>
      </c>
      <c r="AS9" s="121" t="str">
        <f>VLOOKUP($AG9,Tipologías!$A$29:$C$33,3,FALSE)</f>
        <v>MEDIO</v>
      </c>
      <c r="AT9" s="121" t="str">
        <f t="shared" si="6"/>
        <v>MEDIO</v>
      </c>
      <c r="AU9" s="121" t="str">
        <f t="shared" si="7"/>
        <v>MEDIO</v>
      </c>
      <c r="AV9" s="121" t="str">
        <f>_xlfn.IFNA(VLOOKUP(AD9,Tipologías!$B$3:$G$17,4,0),"")</f>
        <v>INFORMACIÓN PÚBLICA</v>
      </c>
      <c r="AW9" s="121" t="str">
        <f t="shared" si="8"/>
        <v>IPB</v>
      </c>
      <c r="AX9" s="121" t="str">
        <f>_xlfn.IFNA(VLOOKUP(AD9,Tipologías!$B$3:$G$17,3,0),"")</f>
        <v>LEY 1712 DE 2014 LEY DE TRANSPARENCIA Y DERECHO DE ACCESO A LA INFORMACIÓN. ARTÍCULO 6 DEFINICIONES LITERAL B.</v>
      </c>
      <c r="AY9" s="121" t="str">
        <f>_xlfn.IFNA(VLOOKUP(AD9,Tipologías!$B$3:$G$17,5,0),"")</f>
        <v>N/A</v>
      </c>
      <c r="AZ9" s="121" t="str">
        <f>_xlfn.IFNA(VLOOKUP(AD9,Tipologías!$B$3:$G$17,6,0),"")</f>
        <v xml:space="preserve">N/A
</v>
      </c>
      <c r="BA9" s="102" t="s">
        <v>198</v>
      </c>
      <c r="BB9" s="106">
        <v>45848</v>
      </c>
      <c r="BC9" s="102" t="s">
        <v>195</v>
      </c>
      <c r="BD9" s="101" t="s">
        <v>378</v>
      </c>
      <c r="BE9" s="113" t="s">
        <v>375</v>
      </c>
      <c r="BF9" s="45"/>
      <c r="BG9" s="45"/>
      <c r="BH9" s="45"/>
      <c r="BI9" s="45"/>
      <c r="BJ9" s="45"/>
      <c r="BK9" s="45"/>
      <c r="BL9" s="45"/>
      <c r="BM9" s="45"/>
      <c r="BN9" s="45"/>
      <c r="BO9" s="45"/>
      <c r="BP9" s="45"/>
      <c r="BQ9" s="45"/>
      <c r="BR9" s="45"/>
      <c r="BS9" s="45"/>
      <c r="BT9" s="45"/>
      <c r="BU9" s="45"/>
      <c r="BV9" s="45"/>
      <c r="BW9" s="45"/>
      <c r="BX9" s="45"/>
    </row>
    <row r="10" spans="1:76" s="61" customFormat="1" ht="60" x14ac:dyDescent="0.2">
      <c r="A10" s="155">
        <v>7</v>
      </c>
      <c r="B10" s="103" t="s">
        <v>55</v>
      </c>
      <c r="C10" s="115" t="s">
        <v>296</v>
      </c>
      <c r="D10" s="104" t="s">
        <v>70</v>
      </c>
      <c r="E10" s="104" t="s">
        <v>356</v>
      </c>
      <c r="F10" s="104" t="s">
        <v>357</v>
      </c>
      <c r="G10" s="103" t="s">
        <v>205</v>
      </c>
      <c r="H10" s="104" t="s">
        <v>358</v>
      </c>
      <c r="I10" s="104" t="s">
        <v>351</v>
      </c>
      <c r="J10" s="103" t="s">
        <v>323</v>
      </c>
      <c r="K10" s="104" t="s">
        <v>237</v>
      </c>
      <c r="L10" s="104" t="s">
        <v>324</v>
      </c>
      <c r="M10" s="104" t="s">
        <v>195</v>
      </c>
      <c r="N10" s="104" t="s">
        <v>359</v>
      </c>
      <c r="O10" s="104" t="s">
        <v>151</v>
      </c>
      <c r="P10" s="104" t="s">
        <v>353</v>
      </c>
      <c r="Q10" s="102" t="s">
        <v>238</v>
      </c>
      <c r="R10" s="102" t="s">
        <v>195</v>
      </c>
      <c r="S10" s="104" t="s">
        <v>360</v>
      </c>
      <c r="T10" s="104" t="s">
        <v>361</v>
      </c>
      <c r="U10" s="101" t="s">
        <v>328</v>
      </c>
      <c r="V10" s="101" t="s">
        <v>239</v>
      </c>
      <c r="W10" s="101" t="s">
        <v>195</v>
      </c>
      <c r="X10" s="101" t="s">
        <v>195</v>
      </c>
      <c r="Y10" s="101" t="s">
        <v>195</v>
      </c>
      <c r="Z10" s="101" t="s">
        <v>195</v>
      </c>
      <c r="AA10" s="101" t="s">
        <v>195</v>
      </c>
      <c r="AB10" s="101" t="s">
        <v>195</v>
      </c>
      <c r="AC10" s="105" t="s">
        <v>195</v>
      </c>
      <c r="AD10" s="118" t="s">
        <v>89</v>
      </c>
      <c r="AE10" s="118" t="s">
        <v>130</v>
      </c>
      <c r="AF10" s="120" t="str">
        <f t="shared" si="2"/>
        <v>BAJO</v>
      </c>
      <c r="AG10" s="101" t="s">
        <v>102</v>
      </c>
      <c r="AH10" s="120" t="str">
        <f t="shared" si="3"/>
        <v>MEDIO</v>
      </c>
      <c r="AI10" s="101" t="s">
        <v>111</v>
      </c>
      <c r="AJ10" s="101" t="s">
        <v>121</v>
      </c>
      <c r="AK10" s="120" t="str">
        <f t="shared" si="4"/>
        <v>BAJO</v>
      </c>
      <c r="AL10" s="121" t="str">
        <f>VLOOKUP($AD10,Tipologías!$B$3:$G$17,2,FALSE)</f>
        <v>BAJO</v>
      </c>
      <c r="AM10" s="121">
        <f t="shared" si="0"/>
        <v>1</v>
      </c>
      <c r="AN10" s="121" t="str">
        <f>VLOOKUP($AE10,Tipologías!$A$21:$C$24,3,FALSE)</f>
        <v>BAJO</v>
      </c>
      <c r="AO10" s="121">
        <f t="shared" si="1"/>
        <v>1</v>
      </c>
      <c r="AP10" s="121">
        <f>VLOOKUP($AI10,Tipologías!$A$38:$B$42,2,FALSE)</f>
        <v>0.5</v>
      </c>
      <c r="AQ10" s="121">
        <f>VLOOKUP($AJ10,Tipologías!$A$46:$B$53,2,FALSE)</f>
        <v>1.25</v>
      </c>
      <c r="AR10" s="121" t="str">
        <f t="shared" si="5"/>
        <v>BAJO</v>
      </c>
      <c r="AS10" s="121" t="str">
        <f>VLOOKUP($AG10,Tipologías!$A$29:$C$33,3,FALSE)</f>
        <v>MEDIO</v>
      </c>
      <c r="AT10" s="121" t="str">
        <f t="shared" si="6"/>
        <v>BAJO</v>
      </c>
      <c r="AU10" s="121" t="str">
        <f t="shared" si="7"/>
        <v>MEDIO</v>
      </c>
      <c r="AV10" s="121" t="str">
        <f>_xlfn.IFNA(VLOOKUP(AD10,Tipologías!$B$3:$G$17,4,0),"")</f>
        <v>INFORMACIÓN PÚBLICA</v>
      </c>
      <c r="AW10" s="121" t="str">
        <f t="shared" si="8"/>
        <v>IPB</v>
      </c>
      <c r="AX10" s="121" t="str">
        <f>_xlfn.IFNA(VLOOKUP(AD10,Tipologías!$B$3:$G$17,3,0),"")</f>
        <v>LEY 1712 DE 2014 LEY DE TRANSPARENCIA Y DERECHO DE ACCESO A LA INFORMACIÓN. ARTÍCULO 6 DEFINICIONES LITERAL B.</v>
      </c>
      <c r="AY10" s="121" t="str">
        <f>_xlfn.IFNA(VLOOKUP(AD10,Tipologías!$B$3:$G$17,5,0),"")</f>
        <v>N/A</v>
      </c>
      <c r="AZ10" s="121" t="str">
        <f>_xlfn.IFNA(VLOOKUP(AD10,Tipologías!$B$3:$G$17,6,0),"")</f>
        <v xml:space="preserve">N/A
</v>
      </c>
      <c r="BA10" s="102" t="s">
        <v>198</v>
      </c>
      <c r="BB10" s="106">
        <v>45848</v>
      </c>
      <c r="BC10" s="102" t="s">
        <v>195</v>
      </c>
      <c r="BD10" s="101" t="s">
        <v>378</v>
      </c>
      <c r="BE10" s="113" t="s">
        <v>375</v>
      </c>
      <c r="BF10" s="45"/>
      <c r="BG10" s="45"/>
      <c r="BH10" s="45"/>
      <c r="BI10" s="45"/>
      <c r="BJ10" s="45"/>
      <c r="BK10" s="45"/>
      <c r="BL10" s="45"/>
      <c r="BM10" s="45"/>
      <c r="BN10" s="45"/>
      <c r="BO10" s="45"/>
      <c r="BP10" s="45"/>
      <c r="BQ10" s="45"/>
      <c r="BR10" s="45"/>
      <c r="BS10" s="45"/>
      <c r="BT10" s="45"/>
      <c r="BU10" s="45"/>
      <c r="BV10" s="45"/>
      <c r="BW10" s="45"/>
      <c r="BX10" s="45"/>
    </row>
    <row r="11" spans="1:76" s="62" customFormat="1" ht="60" x14ac:dyDescent="0.2">
      <c r="A11" s="155">
        <v>8</v>
      </c>
      <c r="B11" s="103" t="s">
        <v>55</v>
      </c>
      <c r="C11" s="115" t="s">
        <v>296</v>
      </c>
      <c r="D11" s="104" t="s">
        <v>70</v>
      </c>
      <c r="E11" s="104" t="s">
        <v>362</v>
      </c>
      <c r="F11" s="104" t="s">
        <v>363</v>
      </c>
      <c r="G11" s="103" t="s">
        <v>205</v>
      </c>
      <c r="H11" s="104" t="s">
        <v>70</v>
      </c>
      <c r="I11" s="104" t="s">
        <v>70</v>
      </c>
      <c r="J11" s="103" t="s">
        <v>323</v>
      </c>
      <c r="K11" s="104" t="s">
        <v>237</v>
      </c>
      <c r="L11" s="104" t="s">
        <v>324</v>
      </c>
      <c r="M11" s="104" t="s">
        <v>195</v>
      </c>
      <c r="N11" s="104" t="s">
        <v>364</v>
      </c>
      <c r="O11" s="104" t="s">
        <v>151</v>
      </c>
      <c r="P11" s="104" t="s">
        <v>365</v>
      </c>
      <c r="Q11" s="102" t="s">
        <v>238</v>
      </c>
      <c r="R11" s="102" t="s">
        <v>238</v>
      </c>
      <c r="S11" s="104" t="s">
        <v>366</v>
      </c>
      <c r="T11" s="104" t="s">
        <v>367</v>
      </c>
      <c r="U11" s="101" t="s">
        <v>328</v>
      </c>
      <c r="V11" s="101" t="s">
        <v>239</v>
      </c>
      <c r="W11" s="101" t="s">
        <v>195</v>
      </c>
      <c r="X11" s="101" t="s">
        <v>195</v>
      </c>
      <c r="Y11" s="101" t="s">
        <v>195</v>
      </c>
      <c r="Z11" s="101" t="s">
        <v>195</v>
      </c>
      <c r="AA11" s="101" t="s">
        <v>195</v>
      </c>
      <c r="AB11" s="101" t="s">
        <v>195</v>
      </c>
      <c r="AC11" s="105" t="s">
        <v>195</v>
      </c>
      <c r="AD11" s="118" t="s">
        <v>89</v>
      </c>
      <c r="AE11" s="118" t="s">
        <v>130</v>
      </c>
      <c r="AF11" s="120" t="str">
        <f t="shared" si="2"/>
        <v>BAJO</v>
      </c>
      <c r="AG11" s="101" t="s">
        <v>102</v>
      </c>
      <c r="AH11" s="120" t="str">
        <f t="shared" si="3"/>
        <v>MEDIO</v>
      </c>
      <c r="AI11" s="101" t="s">
        <v>115</v>
      </c>
      <c r="AJ11" s="101" t="s">
        <v>123</v>
      </c>
      <c r="AK11" s="120" t="str">
        <f t="shared" si="4"/>
        <v>MEDIO</v>
      </c>
      <c r="AL11" s="121" t="str">
        <f>VLOOKUP($AD11,Tipologías!$B$3:$G$17,2,FALSE)</f>
        <v>BAJO</v>
      </c>
      <c r="AM11" s="121">
        <f t="shared" si="0"/>
        <v>1</v>
      </c>
      <c r="AN11" s="121" t="str">
        <f>VLOOKUP($AE11,Tipologías!$A$21:$C$24,3,FALSE)</f>
        <v>BAJO</v>
      </c>
      <c r="AO11" s="121">
        <f t="shared" si="1"/>
        <v>1</v>
      </c>
      <c r="AP11" s="121">
        <f>VLOOKUP($AI11,Tipologías!$A$38:$B$42,2,FALSE)</f>
        <v>2</v>
      </c>
      <c r="AQ11" s="121">
        <f>VLOOKUP($AJ11,Tipologías!$A$46:$B$53,2,FALSE)</f>
        <v>0.5</v>
      </c>
      <c r="AR11" s="121" t="str">
        <f t="shared" si="5"/>
        <v>BAJO</v>
      </c>
      <c r="AS11" s="121" t="str">
        <f>VLOOKUP($AG11,Tipologías!$A$29:$C$33,3,FALSE)</f>
        <v>MEDIO</v>
      </c>
      <c r="AT11" s="121" t="str">
        <f t="shared" si="6"/>
        <v>MEDIO</v>
      </c>
      <c r="AU11" s="121" t="str">
        <f t="shared" si="7"/>
        <v>MEDIO</v>
      </c>
      <c r="AV11" s="121" t="str">
        <f>_xlfn.IFNA(VLOOKUP(AD11,Tipologías!$B$3:$G$17,4,0),"")</f>
        <v>INFORMACIÓN PÚBLICA</v>
      </c>
      <c r="AW11" s="121" t="str">
        <f t="shared" si="8"/>
        <v>IPB</v>
      </c>
      <c r="AX11" s="121" t="str">
        <f>_xlfn.IFNA(VLOOKUP(AD11,Tipologías!$B$3:$G$17,3,0),"")</f>
        <v>LEY 1712 DE 2014 LEY DE TRANSPARENCIA Y DERECHO DE ACCESO A LA INFORMACIÓN. ARTÍCULO 6 DEFINICIONES LITERAL B.</v>
      </c>
      <c r="AY11" s="121" t="str">
        <f>_xlfn.IFNA(VLOOKUP(AD11,Tipologías!$B$3:$G$17,5,0),"")</f>
        <v>N/A</v>
      </c>
      <c r="AZ11" s="121" t="str">
        <f>_xlfn.IFNA(VLOOKUP(AD11,Tipologías!$B$3:$G$17,6,0),"")</f>
        <v xml:space="preserve">N/A
</v>
      </c>
      <c r="BA11" s="102" t="s">
        <v>198</v>
      </c>
      <c r="BB11" s="106">
        <v>45846</v>
      </c>
      <c r="BC11" s="102" t="s">
        <v>195</v>
      </c>
      <c r="BD11" s="101" t="s">
        <v>379</v>
      </c>
      <c r="BE11" s="113" t="s">
        <v>375</v>
      </c>
      <c r="BF11" s="45"/>
      <c r="BG11" s="45"/>
      <c r="BH11" s="45"/>
      <c r="BI11" s="45"/>
      <c r="BJ11" s="45"/>
      <c r="BK11" s="45"/>
      <c r="BL11" s="45"/>
      <c r="BM11" s="45"/>
      <c r="BN11" s="45"/>
      <c r="BO11" s="45"/>
      <c r="BP11" s="45"/>
      <c r="BQ11" s="45"/>
      <c r="BR11" s="45"/>
      <c r="BS11" s="45"/>
      <c r="BT11" s="45"/>
      <c r="BU11" s="45"/>
      <c r="BV11" s="45"/>
      <c r="BW11" s="45"/>
      <c r="BX11" s="45"/>
    </row>
    <row r="12" spans="1:76" s="61" customFormat="1" ht="336" x14ac:dyDescent="0.2">
      <c r="A12" s="155">
        <v>9</v>
      </c>
      <c r="B12" s="103" t="s">
        <v>55</v>
      </c>
      <c r="C12" s="115" t="s">
        <v>297</v>
      </c>
      <c r="D12" s="107" t="s">
        <v>70</v>
      </c>
      <c r="E12" s="107" t="s">
        <v>356</v>
      </c>
      <c r="F12" s="107" t="s">
        <v>368</v>
      </c>
      <c r="G12" s="103" t="s">
        <v>205</v>
      </c>
      <c r="H12" s="107" t="s">
        <v>358</v>
      </c>
      <c r="I12" s="107" t="s">
        <v>351</v>
      </c>
      <c r="J12" s="103" t="s">
        <v>323</v>
      </c>
      <c r="K12" s="107" t="s">
        <v>237</v>
      </c>
      <c r="L12" s="107" t="s">
        <v>324</v>
      </c>
      <c r="M12" s="107" t="s">
        <v>195</v>
      </c>
      <c r="N12" s="107" t="s">
        <v>369</v>
      </c>
      <c r="O12" s="107" t="s">
        <v>151</v>
      </c>
      <c r="P12" s="107" t="s">
        <v>353</v>
      </c>
      <c r="Q12" s="108" t="s">
        <v>238</v>
      </c>
      <c r="R12" s="108" t="s">
        <v>195</v>
      </c>
      <c r="S12" s="107" t="s">
        <v>354</v>
      </c>
      <c r="T12" s="107" t="s">
        <v>370</v>
      </c>
      <c r="U12" s="109" t="s">
        <v>328</v>
      </c>
      <c r="V12" s="109" t="s">
        <v>239</v>
      </c>
      <c r="W12" s="109" t="s">
        <v>195</v>
      </c>
      <c r="X12" s="109" t="s">
        <v>195</v>
      </c>
      <c r="Y12" s="109" t="s">
        <v>195</v>
      </c>
      <c r="Z12" s="109" t="s">
        <v>195</v>
      </c>
      <c r="AA12" s="109" t="s">
        <v>195</v>
      </c>
      <c r="AB12" s="109" t="s">
        <v>195</v>
      </c>
      <c r="AC12" s="110" t="s">
        <v>195</v>
      </c>
      <c r="AD12" s="118" t="s">
        <v>89</v>
      </c>
      <c r="AE12" s="118" t="s">
        <v>130</v>
      </c>
      <c r="AF12" s="120" t="str">
        <f t="shared" si="2"/>
        <v>BAJO</v>
      </c>
      <c r="AG12" s="101" t="s">
        <v>102</v>
      </c>
      <c r="AH12" s="120" t="str">
        <f t="shared" si="3"/>
        <v>MEDIO</v>
      </c>
      <c r="AI12" s="109" t="s">
        <v>111</v>
      </c>
      <c r="AJ12" s="109" t="s">
        <v>121</v>
      </c>
      <c r="AK12" s="120" t="str">
        <f t="shared" si="4"/>
        <v>BAJO</v>
      </c>
      <c r="AL12" s="121" t="str">
        <f>VLOOKUP($AD12,Tipologías!$B$3:$G$17,2,FALSE)</f>
        <v>BAJO</v>
      </c>
      <c r="AM12" s="121">
        <f t="shared" si="0"/>
        <v>1</v>
      </c>
      <c r="AN12" s="121" t="str">
        <f>VLOOKUP($AE12,Tipologías!$A$21:$C$24,3,FALSE)</f>
        <v>BAJO</v>
      </c>
      <c r="AO12" s="121">
        <f t="shared" si="1"/>
        <v>1</v>
      </c>
      <c r="AP12" s="121">
        <f>VLOOKUP($AI12,Tipologías!$A$38:$B$42,2,FALSE)</f>
        <v>0.5</v>
      </c>
      <c r="AQ12" s="121">
        <f>VLOOKUP($AJ12,Tipologías!$A$46:$B$53,2,FALSE)</f>
        <v>1.25</v>
      </c>
      <c r="AR12" s="121" t="str">
        <f t="shared" si="5"/>
        <v>BAJO</v>
      </c>
      <c r="AS12" s="121" t="str">
        <f>VLOOKUP($AG12,Tipologías!$A$29:$C$33,3,FALSE)</f>
        <v>MEDIO</v>
      </c>
      <c r="AT12" s="121" t="str">
        <f t="shared" si="6"/>
        <v>BAJO</v>
      </c>
      <c r="AU12" s="121" t="str">
        <f t="shared" si="7"/>
        <v>MEDIO</v>
      </c>
      <c r="AV12" s="121" t="str">
        <f>_xlfn.IFNA(VLOOKUP(AD12,Tipologías!$B$3:$G$17,4,0),"")</f>
        <v>INFORMACIÓN PÚBLICA</v>
      </c>
      <c r="AW12" s="121" t="str">
        <f t="shared" si="8"/>
        <v>IPB</v>
      </c>
      <c r="AX12" s="121" t="str">
        <f>_xlfn.IFNA(VLOOKUP(AD12,Tipologías!$B$3:$G$17,3,0),"")</f>
        <v>LEY 1712 DE 2014 LEY DE TRANSPARENCIA Y DERECHO DE ACCESO A LA INFORMACIÓN. ARTÍCULO 6 DEFINICIONES LITERAL B.</v>
      </c>
      <c r="AY12" s="121" t="str">
        <f>_xlfn.IFNA(VLOOKUP(AD12,Tipologías!$B$3:$G$17,5,0),"")</f>
        <v>N/A</v>
      </c>
      <c r="AZ12" s="121" t="str">
        <f>_xlfn.IFNA(VLOOKUP(AD12,Tipologías!$B$3:$G$17,6,0),"")</f>
        <v xml:space="preserve">N/A
</v>
      </c>
      <c r="BA12" s="102" t="s">
        <v>198</v>
      </c>
      <c r="BB12" s="106">
        <v>45846</v>
      </c>
      <c r="BC12" s="102" t="s">
        <v>195</v>
      </c>
      <c r="BD12" s="109" t="s">
        <v>380</v>
      </c>
      <c r="BE12" s="114" t="s">
        <v>375</v>
      </c>
      <c r="BF12" s="45"/>
      <c r="BG12" s="45"/>
      <c r="BH12" s="45"/>
      <c r="BI12" s="45"/>
      <c r="BJ12" s="45"/>
      <c r="BK12" s="45"/>
      <c r="BL12" s="45"/>
      <c r="BM12" s="45"/>
      <c r="BN12" s="45"/>
      <c r="BO12" s="45"/>
      <c r="BP12" s="45"/>
      <c r="BQ12" s="45"/>
      <c r="BR12" s="45"/>
      <c r="BS12" s="45"/>
      <c r="BT12" s="45"/>
      <c r="BU12" s="45"/>
      <c r="BV12" s="45"/>
      <c r="BW12" s="45"/>
      <c r="BX12" s="45"/>
    </row>
    <row r="13" spans="1:76" s="61" customFormat="1" ht="228" x14ac:dyDescent="0.2">
      <c r="A13" s="155">
        <v>10</v>
      </c>
      <c r="B13" s="103" t="s">
        <v>55</v>
      </c>
      <c r="C13" s="115" t="s">
        <v>297</v>
      </c>
      <c r="D13" s="107" t="s">
        <v>70</v>
      </c>
      <c r="E13" s="107" t="s">
        <v>349</v>
      </c>
      <c r="F13" s="107" t="s">
        <v>371</v>
      </c>
      <c r="G13" s="103" t="s">
        <v>205</v>
      </c>
      <c r="H13" s="107" t="s">
        <v>70</v>
      </c>
      <c r="I13" s="107" t="s">
        <v>351</v>
      </c>
      <c r="J13" s="103" t="s">
        <v>323</v>
      </c>
      <c r="K13" s="107" t="s">
        <v>237</v>
      </c>
      <c r="L13" s="107" t="s">
        <v>324</v>
      </c>
      <c r="M13" s="107" t="s">
        <v>195</v>
      </c>
      <c r="N13" s="107" t="s">
        <v>372</v>
      </c>
      <c r="O13" s="107" t="s">
        <v>151</v>
      </c>
      <c r="P13" s="107" t="s">
        <v>353</v>
      </c>
      <c r="Q13" s="108" t="s">
        <v>238</v>
      </c>
      <c r="R13" s="108" t="s">
        <v>195</v>
      </c>
      <c r="S13" s="107" t="s">
        <v>354</v>
      </c>
      <c r="T13" s="107" t="s">
        <v>373</v>
      </c>
      <c r="U13" s="109" t="s">
        <v>328</v>
      </c>
      <c r="V13" s="109" t="s">
        <v>239</v>
      </c>
      <c r="W13" s="109" t="s">
        <v>195</v>
      </c>
      <c r="X13" s="109" t="s">
        <v>195</v>
      </c>
      <c r="Y13" s="109" t="s">
        <v>195</v>
      </c>
      <c r="Z13" s="109" t="s">
        <v>195</v>
      </c>
      <c r="AA13" s="109" t="s">
        <v>195</v>
      </c>
      <c r="AB13" s="109" t="s">
        <v>195</v>
      </c>
      <c r="AC13" s="110" t="s">
        <v>195</v>
      </c>
      <c r="AD13" s="118" t="s">
        <v>89</v>
      </c>
      <c r="AE13" s="118" t="s">
        <v>130</v>
      </c>
      <c r="AF13" s="120" t="str">
        <f t="shared" si="2"/>
        <v>BAJO</v>
      </c>
      <c r="AG13" s="101" t="s">
        <v>102</v>
      </c>
      <c r="AH13" s="120" t="str">
        <f t="shared" si="3"/>
        <v>MEDIO</v>
      </c>
      <c r="AI13" s="109" t="s">
        <v>113</v>
      </c>
      <c r="AJ13" s="109" t="s">
        <v>121</v>
      </c>
      <c r="AK13" s="120" t="str">
        <f t="shared" si="4"/>
        <v>MEDIO</v>
      </c>
      <c r="AL13" s="121" t="str">
        <f>VLOOKUP($AD13,Tipologías!$B$3:$G$17,2,FALSE)</f>
        <v>BAJO</v>
      </c>
      <c r="AM13" s="121">
        <f t="shared" si="0"/>
        <v>1</v>
      </c>
      <c r="AN13" s="121" t="str">
        <f>VLOOKUP($AE13,Tipologías!$A$21:$C$24,3,FALSE)</f>
        <v>BAJO</v>
      </c>
      <c r="AO13" s="121">
        <f t="shared" si="1"/>
        <v>1</v>
      </c>
      <c r="AP13" s="121">
        <f>VLOOKUP($AI13,Tipologías!$A$38:$B$42,2,FALSE)</f>
        <v>1</v>
      </c>
      <c r="AQ13" s="121">
        <f>VLOOKUP($AJ13,Tipologías!$A$46:$B$53,2,FALSE)</f>
        <v>1.25</v>
      </c>
      <c r="AR13" s="121" t="str">
        <f t="shared" si="5"/>
        <v>BAJO</v>
      </c>
      <c r="AS13" s="121" t="str">
        <f>VLOOKUP($AG13,Tipologías!$A$29:$C$33,3,FALSE)</f>
        <v>MEDIO</v>
      </c>
      <c r="AT13" s="121" t="str">
        <f t="shared" si="6"/>
        <v>MEDIO</v>
      </c>
      <c r="AU13" s="121" t="str">
        <f t="shared" si="7"/>
        <v>MEDIO</v>
      </c>
      <c r="AV13" s="121" t="str">
        <f>_xlfn.IFNA(VLOOKUP(AD13,Tipologías!$B$3:$G$17,4,0),"")</f>
        <v>INFORMACIÓN PÚBLICA</v>
      </c>
      <c r="AW13" s="121" t="str">
        <f t="shared" si="8"/>
        <v>IPB</v>
      </c>
      <c r="AX13" s="121" t="str">
        <f>_xlfn.IFNA(VLOOKUP(AD13,Tipologías!$B$3:$G$17,3,0),"")</f>
        <v>LEY 1712 DE 2014 LEY DE TRANSPARENCIA Y DERECHO DE ACCESO A LA INFORMACIÓN. ARTÍCULO 6 DEFINICIONES LITERAL B.</v>
      </c>
      <c r="AY13" s="121" t="str">
        <f>_xlfn.IFNA(VLOOKUP(AD13,Tipologías!$B$3:$G$17,5,0),"")</f>
        <v>N/A</v>
      </c>
      <c r="AZ13" s="121" t="str">
        <f>_xlfn.IFNA(VLOOKUP(AD13,Tipologías!$B$3:$G$17,6,0),"")</f>
        <v xml:space="preserve">N/A
</v>
      </c>
      <c r="BA13" s="102" t="s">
        <v>198</v>
      </c>
      <c r="BB13" s="106">
        <v>45846</v>
      </c>
      <c r="BC13" s="102" t="s">
        <v>195</v>
      </c>
      <c r="BD13" s="109" t="s">
        <v>381</v>
      </c>
      <c r="BE13" s="114" t="s">
        <v>375</v>
      </c>
      <c r="BF13" s="45"/>
      <c r="BG13" s="45"/>
      <c r="BH13" s="45"/>
      <c r="BI13" s="45"/>
      <c r="BJ13" s="45"/>
      <c r="BK13" s="45"/>
      <c r="BL13" s="45"/>
      <c r="BM13" s="45"/>
      <c r="BN13" s="45"/>
      <c r="BO13" s="45"/>
      <c r="BP13" s="45"/>
      <c r="BQ13" s="45"/>
      <c r="BR13" s="45"/>
      <c r="BS13" s="45"/>
      <c r="BT13" s="45"/>
      <c r="BU13" s="45"/>
      <c r="BV13" s="45"/>
      <c r="BW13" s="45"/>
      <c r="BX13" s="45"/>
    </row>
    <row r="14" spans="1:76" s="61" customFormat="1" ht="108" x14ac:dyDescent="0.2">
      <c r="A14" s="155">
        <v>11</v>
      </c>
      <c r="B14" s="103" t="s">
        <v>55</v>
      </c>
      <c r="C14" s="115" t="s">
        <v>314</v>
      </c>
      <c r="D14" s="104" t="s">
        <v>70</v>
      </c>
      <c r="E14" s="104" t="s">
        <v>383</v>
      </c>
      <c r="F14" s="104" t="s">
        <v>384</v>
      </c>
      <c r="G14" s="103" t="s">
        <v>140</v>
      </c>
      <c r="H14" s="104" t="s">
        <v>70</v>
      </c>
      <c r="I14" s="104" t="s">
        <v>70</v>
      </c>
      <c r="J14" s="103" t="s">
        <v>323</v>
      </c>
      <c r="K14" s="104" t="s">
        <v>237</v>
      </c>
      <c r="L14" s="104" t="s">
        <v>324</v>
      </c>
      <c r="M14" s="104" t="s">
        <v>195</v>
      </c>
      <c r="N14" s="104" t="s">
        <v>385</v>
      </c>
      <c r="O14" s="104" t="s">
        <v>146</v>
      </c>
      <c r="P14" s="104" t="s">
        <v>338</v>
      </c>
      <c r="Q14" s="102" t="s">
        <v>238</v>
      </c>
      <c r="R14" s="102" t="s">
        <v>195</v>
      </c>
      <c r="S14" s="104" t="s">
        <v>386</v>
      </c>
      <c r="T14" s="104" t="s">
        <v>387</v>
      </c>
      <c r="U14" s="101" t="s">
        <v>328</v>
      </c>
      <c r="V14" s="101" t="s">
        <v>239</v>
      </c>
      <c r="W14" s="101" t="s">
        <v>195</v>
      </c>
      <c r="X14" s="101" t="s">
        <v>195</v>
      </c>
      <c r="Y14" s="101" t="s">
        <v>195</v>
      </c>
      <c r="Z14" s="101" t="s">
        <v>195</v>
      </c>
      <c r="AA14" s="101" t="s">
        <v>195</v>
      </c>
      <c r="AB14" s="101" t="s">
        <v>195</v>
      </c>
      <c r="AC14" s="105" t="s">
        <v>195</v>
      </c>
      <c r="AD14" s="101" t="s">
        <v>89</v>
      </c>
      <c r="AE14" s="101" t="s">
        <v>130</v>
      </c>
      <c r="AF14" s="120" t="s">
        <v>90</v>
      </c>
      <c r="AG14" s="101" t="s">
        <v>101</v>
      </c>
      <c r="AH14" s="120" t="s">
        <v>90</v>
      </c>
      <c r="AI14" s="101" t="s">
        <v>113</v>
      </c>
      <c r="AJ14" s="101" t="s">
        <v>121</v>
      </c>
      <c r="AK14" s="120" t="str">
        <f t="shared" si="4"/>
        <v>MEDIO</v>
      </c>
      <c r="AL14" s="121" t="str">
        <f>VLOOKUP($AD14,Tipologías!$B$3:$G$17,2,FALSE)</f>
        <v>BAJO</v>
      </c>
      <c r="AM14" s="121">
        <f t="shared" si="0"/>
        <v>1</v>
      </c>
      <c r="AN14" s="121" t="str">
        <f>VLOOKUP($AE14,Tipologías!$A$21:$C$24,3,FALSE)</f>
        <v>BAJO</v>
      </c>
      <c r="AO14" s="121">
        <f t="shared" si="1"/>
        <v>1</v>
      </c>
      <c r="AP14" s="121">
        <f>VLOOKUP($AI14,Tipologías!$A$38:$B$42,2,FALSE)</f>
        <v>1</v>
      </c>
      <c r="AQ14" s="121">
        <f>VLOOKUP($AJ14,Tipologías!$A$46:$B$53,2,FALSE)</f>
        <v>1.25</v>
      </c>
      <c r="AR14" s="121" t="str">
        <f t="shared" si="5"/>
        <v>BAJO</v>
      </c>
      <c r="AS14" s="121" t="str">
        <f>VLOOKUP($AG14,Tipologías!$A$29:$C$33,3,FALSE)</f>
        <v>BAJO</v>
      </c>
      <c r="AT14" s="121" t="str">
        <f t="shared" si="6"/>
        <v>MEDIO</v>
      </c>
      <c r="AU14" s="121" t="str">
        <f t="shared" si="7"/>
        <v>MEDIO</v>
      </c>
      <c r="AV14" s="121" t="str">
        <f>_xlfn.IFNA(VLOOKUP(AD14,Tipologías!$B$3:$G$17,4,0),"")</f>
        <v>INFORMACIÓN PÚBLICA</v>
      </c>
      <c r="AW14" s="121" t="str">
        <f t="shared" si="8"/>
        <v>IPB</v>
      </c>
      <c r="AX14" s="121" t="str">
        <f>_xlfn.IFNA(VLOOKUP(AD14,Tipologías!$B$3:$G$17,3,0),"")</f>
        <v>LEY 1712 DE 2014 LEY DE TRANSPARENCIA Y DERECHO DE ACCESO A LA INFORMACIÓN. ARTÍCULO 6 DEFINICIONES LITERAL B.</v>
      </c>
      <c r="AY14" s="121" t="str">
        <f>_xlfn.IFNA(VLOOKUP(AD14,Tipologías!$B$3:$G$17,5,0),"")</f>
        <v>N/A</v>
      </c>
      <c r="AZ14" s="121" t="str">
        <f>_xlfn.IFNA(VLOOKUP(AD14,Tipologías!$B$3:$G$17,6,0),"")</f>
        <v xml:space="preserve">N/A
</v>
      </c>
      <c r="BA14" s="102" t="s">
        <v>198</v>
      </c>
      <c r="BB14" s="106">
        <v>45846</v>
      </c>
      <c r="BC14" s="102" t="s">
        <v>195</v>
      </c>
      <c r="BD14" s="101" t="s">
        <v>388</v>
      </c>
      <c r="BE14" s="113" t="s">
        <v>375</v>
      </c>
      <c r="BF14" s="45"/>
      <c r="BG14" s="45"/>
      <c r="BH14" s="45"/>
      <c r="BI14" s="45"/>
      <c r="BJ14" s="45"/>
      <c r="BK14" s="45"/>
      <c r="BL14" s="45"/>
      <c r="BM14" s="45"/>
      <c r="BN14" s="45"/>
      <c r="BO14" s="45"/>
      <c r="BP14" s="45"/>
      <c r="BQ14" s="45"/>
      <c r="BR14" s="45"/>
      <c r="BS14" s="45"/>
      <c r="BT14" s="45"/>
      <c r="BU14" s="45"/>
      <c r="BV14" s="45"/>
      <c r="BW14" s="45"/>
      <c r="BX14" s="45"/>
    </row>
    <row r="15" spans="1:76" s="61" customFormat="1" ht="144" x14ac:dyDescent="0.2">
      <c r="A15" s="155">
        <v>12</v>
      </c>
      <c r="B15" s="103" t="s">
        <v>55</v>
      </c>
      <c r="C15" s="115" t="s">
        <v>314</v>
      </c>
      <c r="D15" s="107" t="s">
        <v>70</v>
      </c>
      <c r="E15" s="107" t="s">
        <v>382</v>
      </c>
      <c r="F15" s="107" t="s">
        <v>389</v>
      </c>
      <c r="G15" s="103" t="s">
        <v>140</v>
      </c>
      <c r="H15" s="107" t="s">
        <v>70</v>
      </c>
      <c r="I15" s="107" t="s">
        <v>70</v>
      </c>
      <c r="J15" s="103" t="s">
        <v>323</v>
      </c>
      <c r="K15" s="107" t="s">
        <v>237</v>
      </c>
      <c r="L15" s="107" t="s">
        <v>324</v>
      </c>
      <c r="M15" s="107" t="s">
        <v>195</v>
      </c>
      <c r="N15" s="107" t="s">
        <v>390</v>
      </c>
      <c r="O15" s="107" t="s">
        <v>148</v>
      </c>
      <c r="P15" s="107" t="s">
        <v>391</v>
      </c>
      <c r="Q15" s="108" t="s">
        <v>238</v>
      </c>
      <c r="R15" s="108" t="s">
        <v>195</v>
      </c>
      <c r="S15" s="107" t="s">
        <v>386</v>
      </c>
      <c r="T15" s="107" t="s">
        <v>392</v>
      </c>
      <c r="U15" s="109" t="s">
        <v>328</v>
      </c>
      <c r="V15" s="109" t="s">
        <v>239</v>
      </c>
      <c r="W15" s="109" t="s">
        <v>195</v>
      </c>
      <c r="X15" s="109" t="s">
        <v>195</v>
      </c>
      <c r="Y15" s="109" t="s">
        <v>195</v>
      </c>
      <c r="Z15" s="109" t="s">
        <v>195</v>
      </c>
      <c r="AA15" s="109" t="s">
        <v>195</v>
      </c>
      <c r="AB15" s="109" t="s">
        <v>195</v>
      </c>
      <c r="AC15" s="110" t="s">
        <v>195</v>
      </c>
      <c r="AD15" s="109" t="s">
        <v>89</v>
      </c>
      <c r="AE15" s="109" t="s">
        <v>130</v>
      </c>
      <c r="AF15" s="120" t="s">
        <v>90</v>
      </c>
      <c r="AG15" s="109" t="s">
        <v>102</v>
      </c>
      <c r="AH15" s="120" t="s">
        <v>103</v>
      </c>
      <c r="AI15" s="109" t="s">
        <v>113</v>
      </c>
      <c r="AJ15" s="109" t="s">
        <v>122</v>
      </c>
      <c r="AK15" s="120" t="str">
        <f t="shared" si="4"/>
        <v>MEDIO</v>
      </c>
      <c r="AL15" s="121" t="str">
        <f>VLOOKUP($AD15,Tipologías!$B$3:$G$17,2,FALSE)</f>
        <v>BAJO</v>
      </c>
      <c r="AM15" s="121">
        <f t="shared" si="0"/>
        <v>1</v>
      </c>
      <c r="AN15" s="121" t="str">
        <f>VLOOKUP($AE15,Tipologías!$A$21:$C$24,3,FALSE)</f>
        <v>BAJO</v>
      </c>
      <c r="AO15" s="121">
        <f t="shared" si="1"/>
        <v>1</v>
      </c>
      <c r="AP15" s="121">
        <f>VLOOKUP($AI15,Tipologías!$A$38:$B$42,2,FALSE)</f>
        <v>1</v>
      </c>
      <c r="AQ15" s="121">
        <f>VLOOKUP($AJ15,Tipologías!$A$46:$B$53,2,FALSE)</f>
        <v>1</v>
      </c>
      <c r="AR15" s="121" t="str">
        <f t="shared" si="5"/>
        <v>BAJO</v>
      </c>
      <c r="AS15" s="121" t="str">
        <f>VLOOKUP($AG15,Tipologías!$A$29:$C$33,3,FALSE)</f>
        <v>MEDIO</v>
      </c>
      <c r="AT15" s="121" t="str">
        <f t="shared" si="6"/>
        <v>MEDIO</v>
      </c>
      <c r="AU15" s="121" t="str">
        <f t="shared" si="7"/>
        <v>MEDIO</v>
      </c>
      <c r="AV15" s="121" t="str">
        <f>_xlfn.IFNA(VLOOKUP(AD15,Tipologías!$B$3:$G$17,4,0),"")</f>
        <v>INFORMACIÓN PÚBLICA</v>
      </c>
      <c r="AW15" s="121" t="str">
        <f t="shared" si="8"/>
        <v>IPB</v>
      </c>
      <c r="AX15" s="121" t="str">
        <f>_xlfn.IFNA(VLOOKUP(AD15,Tipologías!$B$3:$G$17,3,0),"")</f>
        <v>LEY 1712 DE 2014 LEY DE TRANSPARENCIA Y DERECHO DE ACCESO A LA INFORMACIÓN. ARTÍCULO 6 DEFINICIONES LITERAL B.</v>
      </c>
      <c r="AY15" s="121" t="str">
        <f>_xlfn.IFNA(VLOOKUP(AD15,Tipologías!$B$3:$G$17,5,0),"")</f>
        <v>N/A</v>
      </c>
      <c r="AZ15" s="121" t="str">
        <f>_xlfn.IFNA(VLOOKUP(AD15,Tipologías!$B$3:$G$17,6,0),"")</f>
        <v xml:space="preserve">N/A
</v>
      </c>
      <c r="BA15" s="108" t="s">
        <v>198</v>
      </c>
      <c r="BB15" s="111">
        <v>45846</v>
      </c>
      <c r="BC15" s="102" t="s">
        <v>195</v>
      </c>
      <c r="BD15" s="109" t="s">
        <v>388</v>
      </c>
      <c r="BE15" s="114" t="s">
        <v>375</v>
      </c>
      <c r="BF15" s="45"/>
      <c r="BG15" s="45"/>
      <c r="BH15" s="45"/>
      <c r="BI15" s="45"/>
      <c r="BJ15" s="45"/>
      <c r="BK15" s="45"/>
      <c r="BL15" s="45"/>
      <c r="BM15" s="45"/>
      <c r="BN15" s="45"/>
      <c r="BO15" s="45"/>
      <c r="BP15" s="45"/>
      <c r="BQ15" s="45"/>
      <c r="BR15" s="45"/>
      <c r="BS15" s="45"/>
      <c r="BT15" s="45"/>
      <c r="BU15" s="45"/>
      <c r="BV15" s="45"/>
      <c r="BW15" s="45"/>
      <c r="BX15" s="45"/>
    </row>
    <row r="16" spans="1:76" s="61" customFormat="1" ht="409.5" x14ac:dyDescent="0.2">
      <c r="A16" s="154">
        <v>13</v>
      </c>
      <c r="B16" s="103" t="s">
        <v>55</v>
      </c>
      <c r="C16" s="115" t="s">
        <v>299</v>
      </c>
      <c r="D16" s="107" t="s">
        <v>270</v>
      </c>
      <c r="E16" s="116" t="s">
        <v>394</v>
      </c>
      <c r="F16" s="116" t="s">
        <v>395</v>
      </c>
      <c r="G16" s="103" t="s">
        <v>174</v>
      </c>
      <c r="H16" s="116" t="s">
        <v>270</v>
      </c>
      <c r="I16" s="116" t="s">
        <v>270</v>
      </c>
      <c r="J16" s="115" t="s">
        <v>323</v>
      </c>
      <c r="K16" s="116" t="s">
        <v>237</v>
      </c>
      <c r="L16" s="116" t="s">
        <v>396</v>
      </c>
      <c r="M16" s="116" t="s">
        <v>195</v>
      </c>
      <c r="N16" s="116" t="s">
        <v>397</v>
      </c>
      <c r="O16" s="116" t="s">
        <v>144</v>
      </c>
      <c r="P16" s="116" t="s">
        <v>398</v>
      </c>
      <c r="Q16" s="117" t="s">
        <v>238</v>
      </c>
      <c r="R16" s="117" t="s">
        <v>238</v>
      </c>
      <c r="S16" s="116" t="s">
        <v>195</v>
      </c>
      <c r="T16" s="116" t="s">
        <v>195</v>
      </c>
      <c r="U16" s="118" t="s">
        <v>239</v>
      </c>
      <c r="V16" s="118" t="s">
        <v>239</v>
      </c>
      <c r="W16" s="118" t="s">
        <v>239</v>
      </c>
      <c r="X16" s="118" t="s">
        <v>239</v>
      </c>
      <c r="Y16" s="118" t="s">
        <v>239</v>
      </c>
      <c r="Z16" s="118" t="s">
        <v>239</v>
      </c>
      <c r="AA16" s="118" t="s">
        <v>239</v>
      </c>
      <c r="AB16" s="118" t="s">
        <v>239</v>
      </c>
      <c r="AC16" s="119" t="s">
        <v>195</v>
      </c>
      <c r="AD16" s="109" t="s">
        <v>206</v>
      </c>
      <c r="AE16" s="109" t="s">
        <v>134</v>
      </c>
      <c r="AF16" s="120" t="str">
        <f t="shared" ref="AF16:AF37" si="9">AR16</f>
        <v>ALTO</v>
      </c>
      <c r="AG16" s="109" t="s">
        <v>104</v>
      </c>
      <c r="AH16" s="120" t="str">
        <f t="shared" ref="AH16:AH37" si="10">_xlfn.IFNA((AS16),"")</f>
        <v>ALTO</v>
      </c>
      <c r="AI16" s="109" t="s">
        <v>115</v>
      </c>
      <c r="AJ16" s="109" t="s">
        <v>118</v>
      </c>
      <c r="AK16" s="120" t="str">
        <f t="shared" si="4"/>
        <v>ALTO</v>
      </c>
      <c r="AL16" s="121" t="str">
        <f>VLOOKUP($AD16,Tipologías!$B$3:$G$17,2,FALSE)</f>
        <v>ALTO</v>
      </c>
      <c r="AM16" s="121">
        <f t="shared" si="0"/>
        <v>3</v>
      </c>
      <c r="AN16" s="121" t="str">
        <f>VLOOKUP($AE16,Tipologías!$A$21:$C$24,3,FALSE)</f>
        <v>ALTO</v>
      </c>
      <c r="AO16" s="121">
        <f t="shared" si="1"/>
        <v>3</v>
      </c>
      <c r="AP16" s="121">
        <f>VLOOKUP($AI16,Tipologías!$A$38:$B$42,2,FALSE)</f>
        <v>2</v>
      </c>
      <c r="AQ16" s="121">
        <f>VLOOKUP($AJ16,Tipologías!$A$46:$B$53,2,FALSE)</f>
        <v>2.25</v>
      </c>
      <c r="AR16" s="121" t="str">
        <f t="shared" si="5"/>
        <v>ALTO</v>
      </c>
      <c r="AS16" s="121" t="str">
        <f>VLOOKUP($AG16,Tipologías!$A$29:$C$33,3,FALSE)</f>
        <v>ALTO</v>
      </c>
      <c r="AT16" s="121" t="str">
        <f t="shared" si="6"/>
        <v>ALTO</v>
      </c>
      <c r="AU16" s="121" t="str">
        <f t="shared" si="7"/>
        <v>ALTO</v>
      </c>
      <c r="AV16" s="121" t="str">
        <f>_xlfn.IFNA(VLOOKUP(AD16,Tipologías!$B$3:$G$17,4,0),"")</f>
        <v>INFORMACIÓN PÚBLICA CLASIFICADA</v>
      </c>
      <c r="AW16" s="121" t="str">
        <f t="shared" si="8"/>
        <v>IPC</v>
      </c>
      <c r="AX16" s="121" t="str">
        <f>_xlfn.IFNA(VLOOKUP(AD16,Tipologías!$B$3:$G$17,3,0),"")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16" s="121" t="str">
        <f>_xlfn.IFNA(VLOOKUP(AD16,Tipologías!$B$3:$G$17,5,0),"")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16" s="121" t="str">
        <f>_xlfn.IFNA(VLOOKUP(AD16,Tipologías!$B$3:$G$17,6,0),"")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16" s="108" t="s">
        <v>197</v>
      </c>
      <c r="BB16" s="122">
        <v>45827</v>
      </c>
      <c r="BC16" s="108" t="s">
        <v>201</v>
      </c>
      <c r="BD16" s="118" t="s">
        <v>399</v>
      </c>
      <c r="BE16" s="123" t="s">
        <v>400</v>
      </c>
      <c r="BF16" s="45"/>
      <c r="BG16" s="45"/>
      <c r="BH16" s="45"/>
      <c r="BI16" s="45"/>
      <c r="BJ16" s="45"/>
      <c r="BK16" s="45"/>
      <c r="BL16" s="45"/>
      <c r="BM16" s="45"/>
      <c r="BN16" s="45"/>
      <c r="BO16" s="45"/>
      <c r="BP16" s="45"/>
      <c r="BQ16" s="45"/>
      <c r="BR16" s="45"/>
      <c r="BS16" s="45"/>
      <c r="BT16" s="45"/>
      <c r="BU16" s="45"/>
      <c r="BV16" s="45"/>
      <c r="BW16" s="45"/>
      <c r="BX16" s="45"/>
    </row>
    <row r="17" spans="1:76" s="61" customFormat="1" ht="96" x14ac:dyDescent="0.2">
      <c r="A17" s="155">
        <v>14</v>
      </c>
      <c r="B17" s="103" t="s">
        <v>55</v>
      </c>
      <c r="C17" s="115" t="s">
        <v>299</v>
      </c>
      <c r="D17" s="107" t="s">
        <v>270</v>
      </c>
      <c r="E17" s="107" t="s">
        <v>401</v>
      </c>
      <c r="F17" s="104" t="s">
        <v>402</v>
      </c>
      <c r="G17" s="103" t="s">
        <v>205</v>
      </c>
      <c r="H17" s="104" t="s">
        <v>270</v>
      </c>
      <c r="I17" s="104" t="s">
        <v>270</v>
      </c>
      <c r="J17" s="103" t="s">
        <v>323</v>
      </c>
      <c r="K17" s="104" t="s">
        <v>237</v>
      </c>
      <c r="L17" s="104" t="s">
        <v>324</v>
      </c>
      <c r="M17" s="104" t="s">
        <v>195</v>
      </c>
      <c r="N17" s="104" t="s">
        <v>403</v>
      </c>
      <c r="O17" s="104" t="s">
        <v>146</v>
      </c>
      <c r="P17" s="104" t="s">
        <v>365</v>
      </c>
      <c r="Q17" s="102" t="s">
        <v>238</v>
      </c>
      <c r="R17" s="102" t="s">
        <v>238</v>
      </c>
      <c r="S17" s="104" t="s">
        <v>404</v>
      </c>
      <c r="T17" s="104" t="s">
        <v>405</v>
      </c>
      <c r="U17" s="101" t="s">
        <v>328</v>
      </c>
      <c r="V17" s="101" t="s">
        <v>239</v>
      </c>
      <c r="W17" s="101" t="s">
        <v>328</v>
      </c>
      <c r="X17" s="101" t="s">
        <v>328</v>
      </c>
      <c r="Y17" s="101" t="s">
        <v>328</v>
      </c>
      <c r="Z17" s="101" t="s">
        <v>328</v>
      </c>
      <c r="AA17" s="101" t="s">
        <v>328</v>
      </c>
      <c r="AB17" s="101" t="s">
        <v>195</v>
      </c>
      <c r="AC17" s="105" t="s">
        <v>195</v>
      </c>
      <c r="AD17" s="101" t="s">
        <v>89</v>
      </c>
      <c r="AE17" s="109" t="s">
        <v>130</v>
      </c>
      <c r="AF17" s="120" t="str">
        <f t="shared" si="9"/>
        <v>BAJO</v>
      </c>
      <c r="AG17" s="101" t="s">
        <v>101</v>
      </c>
      <c r="AH17" s="120" t="str">
        <f t="shared" si="10"/>
        <v>BAJO</v>
      </c>
      <c r="AI17" s="109" t="s">
        <v>111</v>
      </c>
      <c r="AJ17" s="109" t="s">
        <v>123</v>
      </c>
      <c r="AK17" s="120" t="str">
        <f t="shared" si="4"/>
        <v>BAJO</v>
      </c>
      <c r="AL17" s="121" t="str">
        <f>VLOOKUP($AD17,Tipologías!$B$3:$G$17,2,FALSE)</f>
        <v>BAJO</v>
      </c>
      <c r="AM17" s="121">
        <f t="shared" si="0"/>
        <v>1</v>
      </c>
      <c r="AN17" s="121" t="str">
        <f>VLOOKUP($AE17,Tipologías!$A$21:$C$24,3,FALSE)</f>
        <v>BAJO</v>
      </c>
      <c r="AO17" s="121">
        <f t="shared" si="1"/>
        <v>1</v>
      </c>
      <c r="AP17" s="121">
        <f>VLOOKUP($AI17,Tipologías!$A$38:$B$42,2,FALSE)</f>
        <v>0.5</v>
      </c>
      <c r="AQ17" s="121">
        <f>VLOOKUP($AJ17,Tipologías!$A$46:$B$53,2,FALSE)</f>
        <v>0.5</v>
      </c>
      <c r="AR17" s="121" t="str">
        <f t="shared" si="5"/>
        <v>BAJO</v>
      </c>
      <c r="AS17" s="121" t="str">
        <f>VLOOKUP($AG17,Tipologías!$A$29:$C$33,3,FALSE)</f>
        <v>BAJO</v>
      </c>
      <c r="AT17" s="121" t="str">
        <f t="shared" si="6"/>
        <v>BAJO</v>
      </c>
      <c r="AU17" s="121" t="str">
        <f t="shared" si="7"/>
        <v>BAJO</v>
      </c>
      <c r="AV17" s="121" t="str">
        <f>_xlfn.IFNA(VLOOKUP(AD17,Tipologías!$B$3:$G$17,4,0),"")</f>
        <v>INFORMACIÓN PÚBLICA</v>
      </c>
      <c r="AW17" s="121" t="str">
        <f t="shared" si="8"/>
        <v>IPB</v>
      </c>
      <c r="AX17" s="121" t="str">
        <f>_xlfn.IFNA(VLOOKUP(AD17,Tipologías!$B$3:$G$17,3,0),"")</f>
        <v>LEY 1712 DE 2014 LEY DE TRANSPARENCIA Y DERECHO DE ACCESO A LA INFORMACIÓN. ARTÍCULO 6 DEFINICIONES LITERAL B.</v>
      </c>
      <c r="AY17" s="121" t="str">
        <f>_xlfn.IFNA(VLOOKUP(AD17,Tipologías!$B$3:$G$17,5,0),"")</f>
        <v>N/A</v>
      </c>
      <c r="AZ17" s="121" t="str">
        <f>_xlfn.IFNA(VLOOKUP(AD17,Tipologías!$B$3:$G$17,6,0),"")</f>
        <v xml:space="preserve">N/A
</v>
      </c>
      <c r="BA17" s="108" t="s">
        <v>198</v>
      </c>
      <c r="BB17" s="106">
        <v>45827</v>
      </c>
      <c r="BC17" s="102" t="s">
        <v>195</v>
      </c>
      <c r="BD17" s="101" t="s">
        <v>399</v>
      </c>
      <c r="BE17" s="113" t="s">
        <v>400</v>
      </c>
      <c r="BF17" s="45"/>
      <c r="BG17" s="45"/>
      <c r="BH17" s="45"/>
      <c r="BI17" s="45"/>
      <c r="BJ17" s="45"/>
      <c r="BK17" s="45"/>
      <c r="BL17" s="45"/>
      <c r="BM17" s="45"/>
      <c r="BN17" s="45"/>
      <c r="BO17" s="45"/>
      <c r="BP17" s="45"/>
      <c r="BQ17" s="45"/>
      <c r="BR17" s="45"/>
      <c r="BS17" s="45"/>
      <c r="BT17" s="45"/>
      <c r="BU17" s="45"/>
      <c r="BV17" s="45"/>
      <c r="BW17" s="45"/>
      <c r="BX17" s="45"/>
    </row>
    <row r="18" spans="1:76" s="61" customFormat="1" ht="409.5" x14ac:dyDescent="0.2">
      <c r="A18" s="154">
        <v>15</v>
      </c>
      <c r="B18" s="103" t="s">
        <v>55</v>
      </c>
      <c r="C18" s="115" t="s">
        <v>299</v>
      </c>
      <c r="D18" s="107" t="s">
        <v>270</v>
      </c>
      <c r="E18" s="107" t="s">
        <v>406</v>
      </c>
      <c r="F18" s="104" t="s">
        <v>407</v>
      </c>
      <c r="G18" s="103" t="s">
        <v>174</v>
      </c>
      <c r="H18" s="104" t="s">
        <v>270</v>
      </c>
      <c r="I18" s="104" t="s">
        <v>270</v>
      </c>
      <c r="J18" s="103" t="s">
        <v>323</v>
      </c>
      <c r="K18" s="104" t="s">
        <v>237</v>
      </c>
      <c r="L18" s="104" t="s">
        <v>396</v>
      </c>
      <c r="M18" s="104" t="s">
        <v>195</v>
      </c>
      <c r="N18" s="104" t="s">
        <v>397</v>
      </c>
      <c r="O18" s="104" t="s">
        <v>144</v>
      </c>
      <c r="P18" s="104" t="s">
        <v>398</v>
      </c>
      <c r="Q18" s="102" t="s">
        <v>195</v>
      </c>
      <c r="R18" s="102" t="s">
        <v>238</v>
      </c>
      <c r="S18" s="104" t="s">
        <v>195</v>
      </c>
      <c r="T18" s="104" t="s">
        <v>195</v>
      </c>
      <c r="U18" s="101" t="s">
        <v>239</v>
      </c>
      <c r="V18" s="101" t="s">
        <v>195</v>
      </c>
      <c r="W18" s="101" t="s">
        <v>195</v>
      </c>
      <c r="X18" s="101" t="s">
        <v>195</v>
      </c>
      <c r="Y18" s="101" t="s">
        <v>195</v>
      </c>
      <c r="Z18" s="101" t="s">
        <v>195</v>
      </c>
      <c r="AA18" s="101" t="s">
        <v>195</v>
      </c>
      <c r="AB18" s="101" t="s">
        <v>239</v>
      </c>
      <c r="AC18" s="105" t="s">
        <v>195</v>
      </c>
      <c r="AD18" s="118" t="s">
        <v>206</v>
      </c>
      <c r="AE18" s="109" t="s">
        <v>134</v>
      </c>
      <c r="AF18" s="120" t="str">
        <f t="shared" si="9"/>
        <v>ALTO</v>
      </c>
      <c r="AG18" s="109" t="s">
        <v>102</v>
      </c>
      <c r="AH18" s="120" t="str">
        <f t="shared" si="10"/>
        <v>MEDIO</v>
      </c>
      <c r="AI18" s="109" t="s">
        <v>109</v>
      </c>
      <c r="AJ18" s="109" t="s">
        <v>124</v>
      </c>
      <c r="AK18" s="120" t="str">
        <f t="shared" si="4"/>
        <v>BAJO</v>
      </c>
      <c r="AL18" s="121" t="str">
        <f>VLOOKUP($AD18,Tipologías!$B$3:$G$17,2,FALSE)</f>
        <v>ALTO</v>
      </c>
      <c r="AM18" s="121">
        <f t="shared" si="0"/>
        <v>3</v>
      </c>
      <c r="AN18" s="121" t="str">
        <f>VLOOKUP($AE18,Tipologías!$A$21:$C$24,3,FALSE)</f>
        <v>ALTO</v>
      </c>
      <c r="AO18" s="121">
        <f t="shared" si="1"/>
        <v>3</v>
      </c>
      <c r="AP18" s="121">
        <f>VLOOKUP($AI18,Tipologías!$A$38:$B$42,2,FALSE)</f>
        <v>0</v>
      </c>
      <c r="AQ18" s="121">
        <f>VLOOKUP($AJ18,Tipologías!$A$46:$B$53,2,FALSE)</f>
        <v>0.25</v>
      </c>
      <c r="AR18" s="121" t="str">
        <f t="shared" si="5"/>
        <v>ALTO</v>
      </c>
      <c r="AS18" s="121" t="str">
        <f>VLOOKUP($AG18,Tipologías!$A$29:$C$33,3,FALSE)</f>
        <v>MEDIO</v>
      </c>
      <c r="AT18" s="121" t="str">
        <f t="shared" si="6"/>
        <v>BAJO</v>
      </c>
      <c r="AU18" s="121" t="str">
        <f t="shared" si="7"/>
        <v>MEDIO</v>
      </c>
      <c r="AV18" s="121" t="str">
        <f>_xlfn.IFNA(VLOOKUP(AD18,Tipologías!$B$3:$G$17,4,0),"")</f>
        <v>INFORMACIÓN PÚBLICA CLASIFICADA</v>
      </c>
      <c r="AW18" s="121" t="str">
        <f t="shared" si="8"/>
        <v>IPC</v>
      </c>
      <c r="AX18" s="121" t="str">
        <f>_xlfn.IFNA(VLOOKUP(AD18,Tipologías!$B$3:$G$17,3,0),"")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18" s="121" t="str">
        <f>_xlfn.IFNA(VLOOKUP(AD18,Tipologías!$B$3:$G$17,5,0),"")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18" s="121" t="str">
        <f>_xlfn.IFNA(VLOOKUP(AD18,Tipologías!$B$3:$G$17,6,0),"")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18" s="108" t="s">
        <v>197</v>
      </c>
      <c r="BB18" s="106">
        <v>45827</v>
      </c>
      <c r="BC18" s="108" t="s">
        <v>201</v>
      </c>
      <c r="BD18" s="101" t="s">
        <v>399</v>
      </c>
      <c r="BE18" s="113" t="s">
        <v>400</v>
      </c>
      <c r="BF18" s="45"/>
      <c r="BG18" s="45"/>
      <c r="BH18" s="45"/>
      <c r="BI18" s="45"/>
      <c r="BJ18" s="45"/>
      <c r="BK18" s="45"/>
      <c r="BL18" s="45"/>
      <c r="BM18" s="45"/>
      <c r="BN18" s="45"/>
      <c r="BO18" s="45"/>
      <c r="BP18" s="45"/>
      <c r="BQ18" s="45"/>
      <c r="BR18" s="45"/>
      <c r="BS18" s="45"/>
      <c r="BT18" s="45"/>
      <c r="BU18" s="45"/>
      <c r="BV18" s="45"/>
      <c r="BW18" s="45"/>
      <c r="BX18" s="45"/>
    </row>
    <row r="19" spans="1:76" s="61" customFormat="1" ht="409.5" x14ac:dyDescent="0.2">
      <c r="A19" s="155">
        <v>16</v>
      </c>
      <c r="B19" s="103" t="s">
        <v>55</v>
      </c>
      <c r="C19" s="115" t="s">
        <v>299</v>
      </c>
      <c r="D19" s="107" t="s">
        <v>270</v>
      </c>
      <c r="E19" s="107" t="s">
        <v>408</v>
      </c>
      <c r="F19" s="104" t="s">
        <v>409</v>
      </c>
      <c r="G19" s="103" t="s">
        <v>205</v>
      </c>
      <c r="H19" s="104" t="s">
        <v>270</v>
      </c>
      <c r="I19" s="104" t="s">
        <v>410</v>
      </c>
      <c r="J19" s="103" t="s">
        <v>323</v>
      </c>
      <c r="K19" s="104" t="s">
        <v>237</v>
      </c>
      <c r="L19" s="104" t="s">
        <v>396</v>
      </c>
      <c r="M19" s="104" t="s">
        <v>195</v>
      </c>
      <c r="N19" s="104" t="s">
        <v>411</v>
      </c>
      <c r="O19" s="104" t="s">
        <v>151</v>
      </c>
      <c r="P19" s="104" t="s">
        <v>398</v>
      </c>
      <c r="Q19" s="102" t="s">
        <v>195</v>
      </c>
      <c r="R19" s="102" t="s">
        <v>195</v>
      </c>
      <c r="S19" s="104" t="s">
        <v>195</v>
      </c>
      <c r="T19" s="104" t="s">
        <v>195</v>
      </c>
      <c r="U19" s="101" t="s">
        <v>239</v>
      </c>
      <c r="V19" s="101" t="s">
        <v>239</v>
      </c>
      <c r="W19" s="101" t="s">
        <v>239</v>
      </c>
      <c r="X19" s="101" t="s">
        <v>328</v>
      </c>
      <c r="Y19" s="101" t="s">
        <v>239</v>
      </c>
      <c r="Z19" s="101" t="s">
        <v>328</v>
      </c>
      <c r="AA19" s="101" t="s">
        <v>239</v>
      </c>
      <c r="AB19" s="101" t="s">
        <v>239</v>
      </c>
      <c r="AC19" s="105" t="s">
        <v>195</v>
      </c>
      <c r="AD19" s="118" t="s">
        <v>206</v>
      </c>
      <c r="AE19" s="109" t="s">
        <v>134</v>
      </c>
      <c r="AF19" s="120" t="str">
        <f t="shared" si="9"/>
        <v>ALTO</v>
      </c>
      <c r="AG19" s="109" t="s">
        <v>102</v>
      </c>
      <c r="AH19" s="120" t="str">
        <f t="shared" si="10"/>
        <v>MEDIO</v>
      </c>
      <c r="AI19" s="109" t="s">
        <v>111</v>
      </c>
      <c r="AJ19" s="109" t="s">
        <v>124</v>
      </c>
      <c r="AK19" s="120" t="str">
        <f t="shared" si="4"/>
        <v>BAJO</v>
      </c>
      <c r="AL19" s="121" t="str">
        <f>VLOOKUP($AD19,Tipologías!$B$3:$G$17,2,FALSE)</f>
        <v>ALTO</v>
      </c>
      <c r="AM19" s="121">
        <f t="shared" si="0"/>
        <v>3</v>
      </c>
      <c r="AN19" s="121" t="str">
        <f>VLOOKUP($AE19,Tipologías!$A$21:$C$24,3,FALSE)</f>
        <v>ALTO</v>
      </c>
      <c r="AO19" s="121">
        <f t="shared" si="1"/>
        <v>3</v>
      </c>
      <c r="AP19" s="121">
        <f>VLOOKUP($AI19,Tipologías!$A$38:$B$42,2,FALSE)</f>
        <v>0.5</v>
      </c>
      <c r="AQ19" s="121">
        <f>VLOOKUP($AJ19,Tipologías!$A$46:$B$53,2,FALSE)</f>
        <v>0.25</v>
      </c>
      <c r="AR19" s="121" t="str">
        <f t="shared" si="5"/>
        <v>ALTO</v>
      </c>
      <c r="AS19" s="121" t="str">
        <f>VLOOKUP($AG19,Tipologías!$A$29:$C$33,3,FALSE)</f>
        <v>MEDIO</v>
      </c>
      <c r="AT19" s="121" t="str">
        <f t="shared" si="6"/>
        <v>BAJO</v>
      </c>
      <c r="AU19" s="121" t="str">
        <f t="shared" si="7"/>
        <v>MEDIO</v>
      </c>
      <c r="AV19" s="121" t="str">
        <f>_xlfn.IFNA(VLOOKUP(AD19,Tipologías!$B$3:$G$17,4,0),"")</f>
        <v>INFORMACIÓN PÚBLICA CLASIFICADA</v>
      </c>
      <c r="AW19" s="121" t="str">
        <f t="shared" si="8"/>
        <v>IPC</v>
      </c>
      <c r="AX19" s="121" t="str">
        <f>_xlfn.IFNA(VLOOKUP(AD19,Tipologías!$B$3:$G$17,3,0),"")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19" s="121" t="str">
        <f>_xlfn.IFNA(VLOOKUP(AD19,Tipologías!$B$3:$G$17,5,0),"")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19" s="121" t="str">
        <f>_xlfn.IFNA(VLOOKUP(AD19,Tipologías!$B$3:$G$17,6,0),"")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19" s="108" t="s">
        <v>197</v>
      </c>
      <c r="BB19" s="106">
        <v>45827</v>
      </c>
      <c r="BC19" s="108" t="s">
        <v>201</v>
      </c>
      <c r="BD19" s="101" t="s">
        <v>399</v>
      </c>
      <c r="BE19" s="113" t="s">
        <v>400</v>
      </c>
      <c r="BF19" s="45"/>
      <c r="BG19" s="45"/>
      <c r="BH19" s="45"/>
      <c r="BI19" s="45"/>
      <c r="BJ19" s="45"/>
      <c r="BK19" s="45"/>
      <c r="BL19" s="45"/>
      <c r="BM19" s="45"/>
      <c r="BN19" s="45"/>
      <c r="BO19" s="45"/>
      <c r="BP19" s="45"/>
      <c r="BQ19" s="45"/>
      <c r="BR19" s="45"/>
      <c r="BS19" s="45"/>
      <c r="BT19" s="45"/>
      <c r="BU19" s="45"/>
      <c r="BV19" s="45"/>
      <c r="BW19" s="45"/>
      <c r="BX19" s="45"/>
    </row>
    <row r="20" spans="1:76" s="61" customFormat="1" ht="409.5" x14ac:dyDescent="0.2">
      <c r="A20" s="154">
        <v>17</v>
      </c>
      <c r="B20" s="103" t="s">
        <v>55</v>
      </c>
      <c r="C20" s="115" t="s">
        <v>299</v>
      </c>
      <c r="D20" s="107" t="s">
        <v>270</v>
      </c>
      <c r="E20" s="107" t="s">
        <v>412</v>
      </c>
      <c r="F20" s="104" t="s">
        <v>413</v>
      </c>
      <c r="G20" s="103" t="s">
        <v>205</v>
      </c>
      <c r="H20" s="104" t="s">
        <v>270</v>
      </c>
      <c r="I20" s="104" t="s">
        <v>414</v>
      </c>
      <c r="J20" s="103" t="s">
        <v>323</v>
      </c>
      <c r="K20" s="104" t="s">
        <v>237</v>
      </c>
      <c r="L20" s="104" t="s">
        <v>396</v>
      </c>
      <c r="M20" s="104" t="s">
        <v>415</v>
      </c>
      <c r="N20" s="104" t="s">
        <v>416</v>
      </c>
      <c r="O20" s="104" t="s">
        <v>144</v>
      </c>
      <c r="P20" s="104" t="s">
        <v>417</v>
      </c>
      <c r="Q20" s="102" t="s">
        <v>238</v>
      </c>
      <c r="R20" s="102" t="s">
        <v>238</v>
      </c>
      <c r="S20" s="104" t="s">
        <v>418</v>
      </c>
      <c r="T20" s="104" t="s">
        <v>418</v>
      </c>
      <c r="U20" s="101" t="s">
        <v>239</v>
      </c>
      <c r="V20" s="101" t="s">
        <v>239</v>
      </c>
      <c r="W20" s="101" t="s">
        <v>239</v>
      </c>
      <c r="X20" s="101" t="s">
        <v>239</v>
      </c>
      <c r="Y20" s="101" t="s">
        <v>239</v>
      </c>
      <c r="Z20" s="101" t="s">
        <v>328</v>
      </c>
      <c r="AA20" s="101" t="s">
        <v>239</v>
      </c>
      <c r="AB20" s="101" t="s">
        <v>239</v>
      </c>
      <c r="AC20" s="105" t="s">
        <v>195</v>
      </c>
      <c r="AD20" s="118" t="s">
        <v>206</v>
      </c>
      <c r="AE20" s="109" t="s">
        <v>132</v>
      </c>
      <c r="AF20" s="120" t="str">
        <f t="shared" si="9"/>
        <v>ALTO</v>
      </c>
      <c r="AG20" s="109" t="s">
        <v>104</v>
      </c>
      <c r="AH20" s="120" t="str">
        <f t="shared" si="10"/>
        <v>ALTO</v>
      </c>
      <c r="AI20" s="109" t="s">
        <v>115</v>
      </c>
      <c r="AJ20" s="109" t="s">
        <v>118</v>
      </c>
      <c r="AK20" s="120" t="str">
        <f t="shared" si="4"/>
        <v>ALTO</v>
      </c>
      <c r="AL20" s="121" t="str">
        <f>VLOOKUP($AD20,Tipologías!$B$3:$G$17,2,FALSE)</f>
        <v>ALTO</v>
      </c>
      <c r="AM20" s="121">
        <f t="shared" si="0"/>
        <v>3</v>
      </c>
      <c r="AN20" s="121" t="str">
        <f>VLOOKUP($AE20,Tipologías!$A$21:$C$24,3,FALSE)</f>
        <v>MEDIO</v>
      </c>
      <c r="AO20" s="121">
        <f t="shared" si="1"/>
        <v>2</v>
      </c>
      <c r="AP20" s="121">
        <f>VLOOKUP($AI20,Tipologías!$A$38:$B$42,2,FALSE)</f>
        <v>2</v>
      </c>
      <c r="AQ20" s="121">
        <f>VLOOKUP($AJ20,Tipologías!$A$46:$B$53,2,FALSE)</f>
        <v>2.25</v>
      </c>
      <c r="AR20" s="121" t="str">
        <f t="shared" si="5"/>
        <v>ALTO</v>
      </c>
      <c r="AS20" s="121" t="str">
        <f>VLOOKUP($AG20,Tipologías!$A$29:$C$33,3,FALSE)</f>
        <v>ALTO</v>
      </c>
      <c r="AT20" s="121" t="str">
        <f t="shared" si="6"/>
        <v>ALTO</v>
      </c>
      <c r="AU20" s="121" t="str">
        <f t="shared" si="7"/>
        <v>ALTO</v>
      </c>
      <c r="AV20" s="121" t="str">
        <f>_xlfn.IFNA(VLOOKUP(AD20,Tipologías!$B$3:$G$17,4,0),"")</f>
        <v>INFORMACIÓN PÚBLICA CLASIFICADA</v>
      </c>
      <c r="AW20" s="121" t="str">
        <f t="shared" si="8"/>
        <v>IPC</v>
      </c>
      <c r="AX20" s="121" t="str">
        <f>_xlfn.IFNA(VLOOKUP(AD20,Tipologías!$B$3:$G$17,3,0),"")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20" s="121" t="str">
        <f>_xlfn.IFNA(VLOOKUP(AD20,Tipologías!$B$3:$G$17,5,0),"")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20" s="121" t="str">
        <f>_xlfn.IFNA(VLOOKUP(AD20,Tipologías!$B$3:$G$17,6,0),"")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20" s="108" t="s">
        <v>197</v>
      </c>
      <c r="BB20" s="106">
        <v>45827</v>
      </c>
      <c r="BC20" s="108" t="s">
        <v>201</v>
      </c>
      <c r="BD20" s="101" t="s">
        <v>399</v>
      </c>
      <c r="BE20" s="113" t="s">
        <v>400</v>
      </c>
      <c r="BF20" s="45"/>
      <c r="BG20" s="45"/>
      <c r="BH20" s="45"/>
      <c r="BI20" s="45"/>
      <c r="BJ20" s="45"/>
      <c r="BK20" s="45"/>
      <c r="BL20" s="45"/>
      <c r="BM20" s="45"/>
      <c r="BN20" s="45"/>
      <c r="BO20" s="45"/>
      <c r="BP20" s="45"/>
      <c r="BQ20" s="45"/>
      <c r="BR20" s="45"/>
      <c r="BS20" s="45"/>
      <c r="BT20" s="45"/>
      <c r="BU20" s="45"/>
      <c r="BV20" s="45"/>
      <c r="BW20" s="45"/>
      <c r="BX20" s="45"/>
    </row>
    <row r="21" spans="1:76" s="61" customFormat="1" ht="409.5" x14ac:dyDescent="0.2">
      <c r="A21" s="155">
        <v>18</v>
      </c>
      <c r="B21" s="103" t="s">
        <v>55</v>
      </c>
      <c r="C21" s="115" t="s">
        <v>299</v>
      </c>
      <c r="D21" s="107" t="s">
        <v>270</v>
      </c>
      <c r="E21" s="107" t="s">
        <v>419</v>
      </c>
      <c r="F21" s="104" t="s">
        <v>420</v>
      </c>
      <c r="G21" s="103" t="s">
        <v>205</v>
      </c>
      <c r="H21" s="104" t="s">
        <v>270</v>
      </c>
      <c r="I21" s="104" t="s">
        <v>414</v>
      </c>
      <c r="J21" s="103" t="s">
        <v>323</v>
      </c>
      <c r="K21" s="104" t="s">
        <v>237</v>
      </c>
      <c r="L21" s="104" t="s">
        <v>396</v>
      </c>
      <c r="M21" s="104" t="s">
        <v>195</v>
      </c>
      <c r="N21" s="104" t="s">
        <v>416</v>
      </c>
      <c r="O21" s="104" t="s">
        <v>151</v>
      </c>
      <c r="P21" s="104" t="s">
        <v>421</v>
      </c>
      <c r="Q21" s="102" t="s">
        <v>238</v>
      </c>
      <c r="R21" s="102" t="s">
        <v>195</v>
      </c>
      <c r="S21" s="104" t="s">
        <v>422</v>
      </c>
      <c r="T21" s="104" t="s">
        <v>423</v>
      </c>
      <c r="U21" s="101" t="s">
        <v>239</v>
      </c>
      <c r="V21" s="101" t="s">
        <v>239</v>
      </c>
      <c r="W21" s="101" t="s">
        <v>239</v>
      </c>
      <c r="X21" s="101" t="s">
        <v>328</v>
      </c>
      <c r="Y21" s="101" t="s">
        <v>328</v>
      </c>
      <c r="Z21" s="101" t="s">
        <v>239</v>
      </c>
      <c r="AA21" s="101" t="s">
        <v>195</v>
      </c>
      <c r="AB21" s="101" t="s">
        <v>195</v>
      </c>
      <c r="AC21" s="105" t="s">
        <v>195</v>
      </c>
      <c r="AD21" s="118" t="s">
        <v>206</v>
      </c>
      <c r="AE21" s="109" t="s">
        <v>132</v>
      </c>
      <c r="AF21" s="120" t="str">
        <f t="shared" si="9"/>
        <v>ALTO</v>
      </c>
      <c r="AG21" s="109" t="s">
        <v>104</v>
      </c>
      <c r="AH21" s="120" t="str">
        <f t="shared" si="10"/>
        <v>ALTO</v>
      </c>
      <c r="AI21" s="109" t="s">
        <v>115</v>
      </c>
      <c r="AJ21" s="109" t="s">
        <v>118</v>
      </c>
      <c r="AK21" s="120" t="str">
        <f t="shared" si="4"/>
        <v>ALTO</v>
      </c>
      <c r="AL21" s="121" t="str">
        <f>VLOOKUP($AD21,Tipologías!$B$3:$G$17,2,FALSE)</f>
        <v>ALTO</v>
      </c>
      <c r="AM21" s="121">
        <f t="shared" si="0"/>
        <v>3</v>
      </c>
      <c r="AN21" s="121" t="str">
        <f>VLOOKUP($AE21,Tipologías!$A$21:$C$24,3,FALSE)</f>
        <v>MEDIO</v>
      </c>
      <c r="AO21" s="121">
        <f t="shared" si="1"/>
        <v>2</v>
      </c>
      <c r="AP21" s="121">
        <f>VLOOKUP($AI21,Tipologías!$A$38:$B$42,2,FALSE)</f>
        <v>2</v>
      </c>
      <c r="AQ21" s="121">
        <f>VLOOKUP($AJ21,Tipologías!$A$46:$B$53,2,FALSE)</f>
        <v>2.25</v>
      </c>
      <c r="AR21" s="121" t="str">
        <f t="shared" si="5"/>
        <v>ALTO</v>
      </c>
      <c r="AS21" s="121" t="str">
        <f>VLOOKUP($AG21,Tipologías!$A$29:$C$33,3,FALSE)</f>
        <v>ALTO</v>
      </c>
      <c r="AT21" s="121" t="str">
        <f t="shared" si="6"/>
        <v>ALTO</v>
      </c>
      <c r="AU21" s="121" t="str">
        <f t="shared" si="7"/>
        <v>ALTO</v>
      </c>
      <c r="AV21" s="121" t="str">
        <f>_xlfn.IFNA(VLOOKUP(AD21,Tipologías!$B$3:$G$17,4,0),"")</f>
        <v>INFORMACIÓN PÚBLICA CLASIFICADA</v>
      </c>
      <c r="AW21" s="121" t="str">
        <f t="shared" si="8"/>
        <v>IPC</v>
      </c>
      <c r="AX21" s="121" t="str">
        <f>_xlfn.IFNA(VLOOKUP(AD21,Tipologías!$B$3:$G$17,3,0),"")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21" s="121" t="str">
        <f>_xlfn.IFNA(VLOOKUP(AD21,Tipologías!$B$3:$G$17,5,0),"")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21" s="121" t="str">
        <f>_xlfn.IFNA(VLOOKUP(AD21,Tipologías!$B$3:$G$17,6,0),"")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21" s="108" t="s">
        <v>197</v>
      </c>
      <c r="BB21" s="106">
        <v>45520</v>
      </c>
      <c r="BC21" s="108" t="s">
        <v>201</v>
      </c>
      <c r="BD21" s="101" t="s">
        <v>399</v>
      </c>
      <c r="BE21" s="113" t="s">
        <v>400</v>
      </c>
      <c r="BF21" s="45"/>
      <c r="BG21" s="45"/>
      <c r="BH21" s="45"/>
      <c r="BI21" s="45"/>
      <c r="BJ21" s="45"/>
      <c r="BK21" s="45"/>
      <c r="BL21" s="45"/>
      <c r="BM21" s="45"/>
      <c r="BN21" s="45"/>
      <c r="BO21" s="45"/>
      <c r="BP21" s="45"/>
      <c r="BQ21" s="45"/>
      <c r="BR21" s="45"/>
      <c r="BS21" s="45"/>
      <c r="BT21" s="45"/>
      <c r="BU21" s="45"/>
      <c r="BV21" s="45"/>
      <c r="BW21" s="45"/>
      <c r="BX21" s="45"/>
    </row>
    <row r="22" spans="1:76" s="61" customFormat="1" ht="132" x14ac:dyDescent="0.2">
      <c r="A22" s="154">
        <v>19</v>
      </c>
      <c r="B22" s="103" t="s">
        <v>55</v>
      </c>
      <c r="C22" s="115" t="s">
        <v>299</v>
      </c>
      <c r="D22" s="107" t="s">
        <v>270</v>
      </c>
      <c r="E22" s="104" t="s">
        <v>424</v>
      </c>
      <c r="F22" s="104" t="s">
        <v>425</v>
      </c>
      <c r="G22" s="103" t="s">
        <v>205</v>
      </c>
      <c r="H22" s="104" t="s">
        <v>270</v>
      </c>
      <c r="I22" s="104" t="s">
        <v>270</v>
      </c>
      <c r="J22" s="103" t="s">
        <v>323</v>
      </c>
      <c r="K22" s="104" t="s">
        <v>237</v>
      </c>
      <c r="L22" s="104" t="s">
        <v>396</v>
      </c>
      <c r="M22" s="104" t="s">
        <v>195</v>
      </c>
      <c r="N22" s="104" t="s">
        <v>426</v>
      </c>
      <c r="O22" s="104" t="s">
        <v>151</v>
      </c>
      <c r="P22" s="104" t="s">
        <v>427</v>
      </c>
      <c r="Q22" s="102" t="s">
        <v>238</v>
      </c>
      <c r="R22" s="102" t="s">
        <v>195</v>
      </c>
      <c r="S22" s="104" t="s">
        <v>195</v>
      </c>
      <c r="T22" s="104" t="s">
        <v>195</v>
      </c>
      <c r="U22" s="101" t="s">
        <v>328</v>
      </c>
      <c r="V22" s="101" t="s">
        <v>195</v>
      </c>
      <c r="W22" s="101" t="s">
        <v>195</v>
      </c>
      <c r="X22" s="101" t="s">
        <v>195</v>
      </c>
      <c r="Y22" s="101" t="s">
        <v>195</v>
      </c>
      <c r="Z22" s="101" t="s">
        <v>195</v>
      </c>
      <c r="AA22" s="101" t="s">
        <v>195</v>
      </c>
      <c r="AB22" s="101" t="s">
        <v>195</v>
      </c>
      <c r="AC22" s="105" t="s">
        <v>195</v>
      </c>
      <c r="AD22" s="101" t="s">
        <v>89</v>
      </c>
      <c r="AE22" s="109" t="s">
        <v>132</v>
      </c>
      <c r="AF22" s="120" t="str">
        <f t="shared" si="9"/>
        <v>MEDIO</v>
      </c>
      <c r="AG22" s="109" t="s">
        <v>102</v>
      </c>
      <c r="AH22" s="120" t="str">
        <f t="shared" si="10"/>
        <v>MEDIO</v>
      </c>
      <c r="AI22" s="109" t="s">
        <v>111</v>
      </c>
      <c r="AJ22" s="109" t="s">
        <v>120</v>
      </c>
      <c r="AK22" s="120" t="str">
        <f t="shared" si="4"/>
        <v>MEDIO</v>
      </c>
      <c r="AL22" s="121" t="str">
        <f>VLOOKUP($AD22,Tipologías!$B$3:$G$17,2,FALSE)</f>
        <v>BAJO</v>
      </c>
      <c r="AM22" s="121">
        <f t="shared" si="0"/>
        <v>1</v>
      </c>
      <c r="AN22" s="121" t="str">
        <f>VLOOKUP($AE22,Tipologías!$A$21:$C$24,3,FALSE)</f>
        <v>MEDIO</v>
      </c>
      <c r="AO22" s="121">
        <f t="shared" si="1"/>
        <v>2</v>
      </c>
      <c r="AP22" s="121">
        <f>VLOOKUP($AI22,Tipologías!$A$38:$B$42,2,FALSE)</f>
        <v>0.5</v>
      </c>
      <c r="AQ22" s="121">
        <f>VLOOKUP($AJ22,Tipologías!$A$46:$B$53,2,FALSE)</f>
        <v>1.5</v>
      </c>
      <c r="AR22" s="121" t="str">
        <f t="shared" si="5"/>
        <v>MEDIO</v>
      </c>
      <c r="AS22" s="121" t="str">
        <f>VLOOKUP($AG22,Tipologías!$A$29:$C$33,3,FALSE)</f>
        <v>MEDIO</v>
      </c>
      <c r="AT22" s="121" t="str">
        <f t="shared" si="6"/>
        <v>MEDIO</v>
      </c>
      <c r="AU22" s="121" t="str">
        <f t="shared" si="7"/>
        <v>MEDIO</v>
      </c>
      <c r="AV22" s="121" t="str">
        <f>_xlfn.IFNA(VLOOKUP(AD22,Tipologías!$B$3:$G$17,4,0),"")</f>
        <v>INFORMACIÓN PÚBLICA</v>
      </c>
      <c r="AW22" s="121" t="str">
        <f t="shared" si="8"/>
        <v>IPB</v>
      </c>
      <c r="AX22" s="121" t="str">
        <f>_xlfn.IFNA(VLOOKUP(AD22,Tipologías!$B$3:$G$17,3,0),"")</f>
        <v>LEY 1712 DE 2014 LEY DE TRANSPARENCIA Y DERECHO DE ACCESO A LA INFORMACIÓN. ARTÍCULO 6 DEFINICIONES LITERAL B.</v>
      </c>
      <c r="AY22" s="121" t="str">
        <f>_xlfn.IFNA(VLOOKUP(AD22,Tipologías!$B$3:$G$17,5,0),"")</f>
        <v>N/A</v>
      </c>
      <c r="AZ22" s="121" t="str">
        <f>_xlfn.IFNA(VLOOKUP(AD22,Tipologías!$B$3:$G$17,6,0),"")</f>
        <v xml:space="preserve">N/A
</v>
      </c>
      <c r="BA22" s="108" t="s">
        <v>198</v>
      </c>
      <c r="BB22" s="106">
        <v>45520</v>
      </c>
      <c r="BC22" s="102" t="s">
        <v>195</v>
      </c>
      <c r="BD22" s="101" t="s">
        <v>428</v>
      </c>
      <c r="BE22" s="113" t="s">
        <v>400</v>
      </c>
      <c r="BF22" s="45"/>
      <c r="BG22" s="45"/>
      <c r="BH22" s="45"/>
      <c r="BI22" s="45"/>
      <c r="BJ22" s="45"/>
      <c r="BK22" s="45"/>
      <c r="BL22" s="45"/>
      <c r="BM22" s="45"/>
      <c r="BN22" s="45"/>
      <c r="BO22" s="45"/>
      <c r="BP22" s="45"/>
      <c r="BQ22" s="45"/>
      <c r="BR22" s="45"/>
      <c r="BS22" s="45"/>
      <c r="BT22" s="45"/>
      <c r="BU22" s="45"/>
      <c r="BV22" s="45"/>
      <c r="BW22" s="45"/>
      <c r="BX22" s="45"/>
    </row>
    <row r="23" spans="1:76" s="61" customFormat="1" ht="240" x14ac:dyDescent="0.2">
      <c r="A23" s="155">
        <v>20</v>
      </c>
      <c r="B23" s="103" t="s">
        <v>55</v>
      </c>
      <c r="C23" s="115" t="s">
        <v>299</v>
      </c>
      <c r="D23" s="107" t="s">
        <v>270</v>
      </c>
      <c r="E23" s="104" t="s">
        <v>429</v>
      </c>
      <c r="F23" s="104" t="s">
        <v>430</v>
      </c>
      <c r="G23" s="103" t="s">
        <v>139</v>
      </c>
      <c r="H23" s="104" t="s">
        <v>270</v>
      </c>
      <c r="I23" s="104" t="s">
        <v>270</v>
      </c>
      <c r="J23" s="103" t="s">
        <v>431</v>
      </c>
      <c r="K23" s="104" t="s">
        <v>237</v>
      </c>
      <c r="L23" s="104" t="s">
        <v>396</v>
      </c>
      <c r="M23" s="104" t="s">
        <v>270</v>
      </c>
      <c r="N23" s="104" t="s">
        <v>195</v>
      </c>
      <c r="O23" s="104" t="s">
        <v>151</v>
      </c>
      <c r="P23" s="104" t="s">
        <v>195</v>
      </c>
      <c r="Q23" s="102" t="s">
        <v>238</v>
      </c>
      <c r="R23" s="102" t="s">
        <v>238</v>
      </c>
      <c r="S23" s="104" t="s">
        <v>195</v>
      </c>
      <c r="T23" s="104" t="s">
        <v>195</v>
      </c>
      <c r="U23" s="101" t="s">
        <v>239</v>
      </c>
      <c r="V23" s="101" t="s">
        <v>239</v>
      </c>
      <c r="W23" s="101" t="s">
        <v>239</v>
      </c>
      <c r="X23" s="101" t="s">
        <v>328</v>
      </c>
      <c r="Y23" s="101" t="s">
        <v>328</v>
      </c>
      <c r="Z23" s="101" t="s">
        <v>328</v>
      </c>
      <c r="AA23" s="101" t="s">
        <v>195</v>
      </c>
      <c r="AB23" s="101" t="s">
        <v>195</v>
      </c>
      <c r="AC23" s="105" t="s">
        <v>195</v>
      </c>
      <c r="AD23" s="101" t="s">
        <v>216</v>
      </c>
      <c r="AE23" s="109" t="s">
        <v>134</v>
      </c>
      <c r="AF23" s="120" t="str">
        <f t="shared" si="9"/>
        <v>ALTO</v>
      </c>
      <c r="AG23" s="109" t="s">
        <v>104</v>
      </c>
      <c r="AH23" s="120" t="str">
        <f t="shared" si="10"/>
        <v>ALTO</v>
      </c>
      <c r="AI23" s="109" t="s">
        <v>111</v>
      </c>
      <c r="AJ23" s="109" t="s">
        <v>120</v>
      </c>
      <c r="AK23" s="120" t="str">
        <f t="shared" si="4"/>
        <v>MEDIO</v>
      </c>
      <c r="AL23" s="121" t="str">
        <f>VLOOKUP($AD23,Tipologías!$B$3:$G$17,2,FALSE)</f>
        <v>ALTO</v>
      </c>
      <c r="AM23" s="121">
        <f t="shared" si="0"/>
        <v>3</v>
      </c>
      <c r="AN23" s="121" t="str">
        <f>VLOOKUP($AE23,Tipologías!$A$21:$C$24,3,FALSE)</f>
        <v>ALTO</v>
      </c>
      <c r="AO23" s="121">
        <f t="shared" si="1"/>
        <v>3</v>
      </c>
      <c r="AP23" s="121">
        <f>VLOOKUP($AI23,Tipologías!$A$38:$B$42,2,FALSE)</f>
        <v>0.5</v>
      </c>
      <c r="AQ23" s="121">
        <f>VLOOKUP($AJ23,Tipologías!$A$46:$B$53,2,FALSE)</f>
        <v>1.5</v>
      </c>
      <c r="AR23" s="121" t="str">
        <f t="shared" si="5"/>
        <v>ALTO</v>
      </c>
      <c r="AS23" s="121" t="str">
        <f>VLOOKUP($AG23,Tipologías!$A$29:$C$33,3,FALSE)</f>
        <v>ALTO</v>
      </c>
      <c r="AT23" s="121" t="str">
        <f t="shared" si="6"/>
        <v>MEDIO</v>
      </c>
      <c r="AU23" s="121" t="str">
        <f t="shared" si="7"/>
        <v>ALTO</v>
      </c>
      <c r="AV23" s="121" t="str">
        <f>_xlfn.IFNA(VLOOKUP(AD23,Tipologías!$B$3:$G$17,4,0),"")</f>
        <v>INFORMACIÓN PÚBLICA RESERVADA</v>
      </c>
      <c r="AW23" s="121" t="str">
        <f t="shared" si="8"/>
        <v>IPR</v>
      </c>
      <c r="AX23" s="121" t="str">
        <f>_xlfn.IFNA(VLOOKUP(AD23,Tipologías!$B$3:$G$17,3,0),"")</f>
        <v>LEY 1712   DE 2014 ARTÍCULO 19 LITERAL H "LA ESTABILIDAD MACROECONÓMICA Y FINANCIERA DEL PAÍS."</v>
      </c>
      <c r="AY23" s="121" t="str">
        <f>_xlfn.IFNA(VLOOKUP(AD23,Tipologías!$B$3:$G$17,5,0),"")</f>
        <v xml:space="preserve">ARTÍCULO 24 LEY 1437 DE 2011 CPACA - SUSTITUIDO POR EL ARTÍCULO 1 DE LA LEY 1755 DE 2015 NUMERAL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v>
      </c>
      <c r="AZ23" s="121" t="str">
        <f>_xlfn.IFNA(VLOOKUP(AD23,Tipologías!$B$3:$G$17,6,0),"")</f>
        <v xml:space="preserve">LEY 1712 DE 2014 ARTÍCULO 19  </v>
      </c>
      <c r="BA23" s="108" t="s">
        <v>196</v>
      </c>
      <c r="BB23" s="106">
        <v>45520</v>
      </c>
      <c r="BC23" s="108" t="s">
        <v>201</v>
      </c>
      <c r="BD23" s="101" t="s">
        <v>428</v>
      </c>
      <c r="BE23" s="113" t="s">
        <v>400</v>
      </c>
      <c r="BF23" s="45"/>
      <c r="BG23" s="45"/>
      <c r="BH23" s="45"/>
      <c r="BI23" s="45"/>
      <c r="BJ23" s="45"/>
      <c r="BK23" s="45"/>
      <c r="BL23" s="45"/>
      <c r="BM23" s="45"/>
      <c r="BN23" s="45"/>
      <c r="BO23" s="45"/>
      <c r="BP23" s="45"/>
      <c r="BQ23" s="45"/>
      <c r="BR23" s="45"/>
      <c r="BS23" s="45"/>
      <c r="BT23" s="45"/>
      <c r="BU23" s="45"/>
      <c r="BV23" s="45"/>
      <c r="BW23" s="45"/>
      <c r="BX23" s="45"/>
    </row>
    <row r="24" spans="1:76" s="61" customFormat="1" ht="409.5" x14ac:dyDescent="0.2">
      <c r="A24" s="154">
        <v>21</v>
      </c>
      <c r="B24" s="103" t="s">
        <v>55</v>
      </c>
      <c r="C24" s="115" t="s">
        <v>299</v>
      </c>
      <c r="D24" s="107" t="s">
        <v>270</v>
      </c>
      <c r="E24" s="107" t="s">
        <v>432</v>
      </c>
      <c r="F24" s="107" t="s">
        <v>433</v>
      </c>
      <c r="G24" s="103" t="s">
        <v>205</v>
      </c>
      <c r="H24" s="107" t="s">
        <v>270</v>
      </c>
      <c r="I24" s="107" t="s">
        <v>414</v>
      </c>
      <c r="J24" s="103" t="s">
        <v>323</v>
      </c>
      <c r="K24" s="107" t="s">
        <v>237</v>
      </c>
      <c r="L24" s="107" t="s">
        <v>396</v>
      </c>
      <c r="M24" s="107" t="s">
        <v>415</v>
      </c>
      <c r="N24" s="107" t="s">
        <v>434</v>
      </c>
      <c r="O24" s="107" t="s">
        <v>151</v>
      </c>
      <c r="P24" s="107" t="s">
        <v>435</v>
      </c>
      <c r="Q24" s="108" t="s">
        <v>238</v>
      </c>
      <c r="R24" s="108" t="s">
        <v>195</v>
      </c>
      <c r="S24" s="107" t="s">
        <v>436</v>
      </c>
      <c r="T24" s="107" t="s">
        <v>436</v>
      </c>
      <c r="U24" s="109" t="s">
        <v>239</v>
      </c>
      <c r="V24" s="109" t="s">
        <v>239</v>
      </c>
      <c r="W24" s="109" t="s">
        <v>239</v>
      </c>
      <c r="X24" s="109" t="s">
        <v>239</v>
      </c>
      <c r="Y24" s="109" t="s">
        <v>328</v>
      </c>
      <c r="Z24" s="109" t="s">
        <v>328</v>
      </c>
      <c r="AA24" s="109" t="s">
        <v>195</v>
      </c>
      <c r="AB24" s="109" t="s">
        <v>195</v>
      </c>
      <c r="AC24" s="110" t="s">
        <v>195</v>
      </c>
      <c r="AD24" s="118" t="s">
        <v>206</v>
      </c>
      <c r="AE24" s="109" t="s">
        <v>132</v>
      </c>
      <c r="AF24" s="120" t="str">
        <f t="shared" si="9"/>
        <v>ALTO</v>
      </c>
      <c r="AG24" s="109" t="s">
        <v>104</v>
      </c>
      <c r="AH24" s="120" t="str">
        <f t="shared" si="10"/>
        <v>ALTO</v>
      </c>
      <c r="AI24" s="109" t="s">
        <v>115</v>
      </c>
      <c r="AJ24" s="109" t="s">
        <v>118</v>
      </c>
      <c r="AK24" s="120" t="str">
        <f t="shared" si="4"/>
        <v>ALTO</v>
      </c>
      <c r="AL24" s="121" t="str">
        <f>VLOOKUP($AD24,Tipologías!$B$3:$G$17,2,FALSE)</f>
        <v>ALTO</v>
      </c>
      <c r="AM24" s="121">
        <f t="shared" si="0"/>
        <v>3</v>
      </c>
      <c r="AN24" s="121" t="str">
        <f>VLOOKUP($AE24,Tipologías!$A$21:$C$24,3,FALSE)</f>
        <v>MEDIO</v>
      </c>
      <c r="AO24" s="121">
        <f t="shared" si="1"/>
        <v>2</v>
      </c>
      <c r="AP24" s="121">
        <f>VLOOKUP($AI24,Tipologías!$A$38:$B$42,2,FALSE)</f>
        <v>2</v>
      </c>
      <c r="AQ24" s="121">
        <f>VLOOKUP($AJ24,Tipologías!$A$46:$B$53,2,FALSE)</f>
        <v>2.25</v>
      </c>
      <c r="AR24" s="121" t="str">
        <f t="shared" si="5"/>
        <v>ALTO</v>
      </c>
      <c r="AS24" s="121" t="str">
        <f>VLOOKUP($AG24,Tipologías!$A$29:$C$33,3,FALSE)</f>
        <v>ALTO</v>
      </c>
      <c r="AT24" s="121" t="str">
        <f t="shared" si="6"/>
        <v>ALTO</v>
      </c>
      <c r="AU24" s="121" t="str">
        <f t="shared" si="7"/>
        <v>ALTO</v>
      </c>
      <c r="AV24" s="121" t="str">
        <f>_xlfn.IFNA(VLOOKUP(AD24,Tipologías!$B$3:$G$17,4,0),"")</f>
        <v>INFORMACIÓN PÚBLICA CLASIFICADA</v>
      </c>
      <c r="AW24" s="121" t="str">
        <f t="shared" si="8"/>
        <v>IPC</v>
      </c>
      <c r="AX24" s="121" t="str">
        <f>_xlfn.IFNA(VLOOKUP(AD24,Tipologías!$B$3:$G$17,3,0),"")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24" s="121" t="str">
        <f>_xlfn.IFNA(VLOOKUP(AD24,Tipologías!$B$3:$G$17,5,0),"")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24" s="121" t="str">
        <f>_xlfn.IFNA(VLOOKUP(AD24,Tipologías!$B$3:$G$17,6,0),"")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24" s="108" t="s">
        <v>197</v>
      </c>
      <c r="BB24" s="106">
        <v>45520</v>
      </c>
      <c r="BC24" s="108" t="s">
        <v>201</v>
      </c>
      <c r="BD24" s="109" t="s">
        <v>428</v>
      </c>
      <c r="BE24" s="114" t="s">
        <v>400</v>
      </c>
      <c r="BF24" s="45"/>
      <c r="BG24" s="45"/>
      <c r="BH24" s="45"/>
      <c r="BI24" s="45"/>
      <c r="BJ24" s="45"/>
      <c r="BK24" s="45"/>
      <c r="BL24" s="45"/>
      <c r="BM24" s="45"/>
      <c r="BN24" s="45"/>
      <c r="BO24" s="45"/>
      <c r="BP24" s="45"/>
      <c r="BQ24" s="45"/>
      <c r="BR24" s="45"/>
      <c r="BS24" s="45"/>
      <c r="BT24" s="45"/>
      <c r="BU24" s="45"/>
      <c r="BV24" s="45"/>
      <c r="BW24" s="45"/>
      <c r="BX24" s="45"/>
    </row>
    <row r="25" spans="1:76" s="61" customFormat="1" ht="72" x14ac:dyDescent="0.2">
      <c r="A25" s="155">
        <v>22</v>
      </c>
      <c r="B25" s="103" t="s">
        <v>55</v>
      </c>
      <c r="C25" s="115" t="s">
        <v>299</v>
      </c>
      <c r="D25" s="107" t="s">
        <v>270</v>
      </c>
      <c r="E25" s="107" t="s">
        <v>437</v>
      </c>
      <c r="F25" s="107" t="s">
        <v>438</v>
      </c>
      <c r="G25" s="103" t="s">
        <v>205</v>
      </c>
      <c r="H25" s="107" t="s">
        <v>270</v>
      </c>
      <c r="I25" s="107" t="s">
        <v>414</v>
      </c>
      <c r="J25" s="103" t="s">
        <v>323</v>
      </c>
      <c r="K25" s="107" t="s">
        <v>237</v>
      </c>
      <c r="L25" s="107" t="s">
        <v>396</v>
      </c>
      <c r="M25" s="107" t="s">
        <v>415</v>
      </c>
      <c r="N25" s="107" t="s">
        <v>434</v>
      </c>
      <c r="O25" s="107" t="s">
        <v>151</v>
      </c>
      <c r="P25" s="107" t="s">
        <v>435</v>
      </c>
      <c r="Q25" s="108" t="s">
        <v>238</v>
      </c>
      <c r="R25" s="108" t="s">
        <v>238</v>
      </c>
      <c r="S25" s="107" t="s">
        <v>439</v>
      </c>
      <c r="T25" s="107" t="s">
        <v>439</v>
      </c>
      <c r="U25" s="109" t="s">
        <v>328</v>
      </c>
      <c r="V25" s="109" t="s">
        <v>195</v>
      </c>
      <c r="W25" s="109" t="s">
        <v>195</v>
      </c>
      <c r="X25" s="109" t="s">
        <v>195</v>
      </c>
      <c r="Y25" s="109" t="s">
        <v>195</v>
      </c>
      <c r="Z25" s="109" t="s">
        <v>195</v>
      </c>
      <c r="AA25" s="109" t="s">
        <v>195</v>
      </c>
      <c r="AB25" s="109" t="s">
        <v>195</v>
      </c>
      <c r="AC25" s="110" t="s">
        <v>195</v>
      </c>
      <c r="AD25" s="101" t="s">
        <v>89</v>
      </c>
      <c r="AE25" s="109" t="s">
        <v>132</v>
      </c>
      <c r="AF25" s="120" t="str">
        <f t="shared" si="9"/>
        <v>MEDIO</v>
      </c>
      <c r="AG25" s="109" t="s">
        <v>101</v>
      </c>
      <c r="AH25" s="120" t="str">
        <f t="shared" si="10"/>
        <v>BAJO</v>
      </c>
      <c r="AI25" s="109" t="s">
        <v>115</v>
      </c>
      <c r="AJ25" s="109" t="s">
        <v>118</v>
      </c>
      <c r="AK25" s="120" t="str">
        <f t="shared" si="4"/>
        <v>ALTO</v>
      </c>
      <c r="AL25" s="121" t="str">
        <f>VLOOKUP($AD25,Tipologías!$B$3:$G$17,2,FALSE)</f>
        <v>BAJO</v>
      </c>
      <c r="AM25" s="121">
        <f t="shared" si="0"/>
        <v>1</v>
      </c>
      <c r="AN25" s="121" t="str">
        <f>VLOOKUP($AE25,Tipologías!$A$21:$C$24,3,FALSE)</f>
        <v>MEDIO</v>
      </c>
      <c r="AO25" s="121">
        <f t="shared" si="1"/>
        <v>2</v>
      </c>
      <c r="AP25" s="121">
        <f>VLOOKUP($AI25,Tipologías!$A$38:$B$42,2,FALSE)</f>
        <v>2</v>
      </c>
      <c r="AQ25" s="121">
        <f>VLOOKUP($AJ25,Tipologías!$A$46:$B$53,2,FALSE)</f>
        <v>2.25</v>
      </c>
      <c r="AR25" s="121" t="str">
        <f t="shared" si="5"/>
        <v>MEDIO</v>
      </c>
      <c r="AS25" s="121" t="str">
        <f>VLOOKUP($AG25,Tipologías!$A$29:$C$33,3,FALSE)</f>
        <v>BAJO</v>
      </c>
      <c r="AT25" s="121" t="str">
        <f t="shared" si="6"/>
        <v>ALTO</v>
      </c>
      <c r="AU25" s="121" t="str">
        <f t="shared" si="7"/>
        <v>MEDIO</v>
      </c>
      <c r="AV25" s="121" t="str">
        <f>_xlfn.IFNA(VLOOKUP(AD25,Tipologías!$B$3:$G$17,4,0),"")</f>
        <v>INFORMACIÓN PÚBLICA</v>
      </c>
      <c r="AW25" s="121" t="str">
        <f t="shared" si="8"/>
        <v>IPB</v>
      </c>
      <c r="AX25" s="121" t="str">
        <f>_xlfn.IFNA(VLOOKUP(AD25,Tipologías!$B$3:$G$17,3,0),"")</f>
        <v>LEY 1712 DE 2014 LEY DE TRANSPARENCIA Y DERECHO DE ACCESO A LA INFORMACIÓN. ARTÍCULO 6 DEFINICIONES LITERAL B.</v>
      </c>
      <c r="AY25" s="121" t="str">
        <f>_xlfn.IFNA(VLOOKUP(AD25,Tipologías!$B$3:$G$17,5,0),"")</f>
        <v>N/A</v>
      </c>
      <c r="AZ25" s="121" t="str">
        <f>_xlfn.IFNA(VLOOKUP(AD25,Tipologías!$B$3:$G$17,6,0),"")</f>
        <v xml:space="preserve">N/A
</v>
      </c>
      <c r="BA25" s="108" t="s">
        <v>198</v>
      </c>
      <c r="BB25" s="106">
        <v>45520</v>
      </c>
      <c r="BC25" s="102" t="s">
        <v>195</v>
      </c>
      <c r="BD25" s="109" t="s">
        <v>428</v>
      </c>
      <c r="BE25" s="114" t="s">
        <v>400</v>
      </c>
      <c r="BF25" s="45"/>
      <c r="BG25" s="45"/>
      <c r="BH25" s="45"/>
      <c r="BI25" s="45"/>
      <c r="BJ25" s="45"/>
      <c r="BK25" s="45"/>
      <c r="BL25" s="45"/>
      <c r="BM25" s="45"/>
      <c r="BN25" s="45"/>
      <c r="BO25" s="45"/>
      <c r="BP25" s="45"/>
      <c r="BQ25" s="45"/>
      <c r="BR25" s="45"/>
      <c r="BS25" s="45"/>
      <c r="BT25" s="45"/>
      <c r="BU25" s="45"/>
      <c r="BV25" s="45"/>
      <c r="BW25" s="45"/>
      <c r="BX25" s="45"/>
    </row>
    <row r="26" spans="1:76" s="61" customFormat="1" ht="409.5" x14ac:dyDescent="0.2">
      <c r="A26" s="154">
        <v>23</v>
      </c>
      <c r="B26" s="103" t="s">
        <v>59</v>
      </c>
      <c r="C26" s="115" t="s">
        <v>304</v>
      </c>
      <c r="D26" s="107" t="s">
        <v>278</v>
      </c>
      <c r="E26" s="116" t="s">
        <v>440</v>
      </c>
      <c r="F26" s="116" t="s">
        <v>441</v>
      </c>
      <c r="G26" s="103" t="s">
        <v>174</v>
      </c>
      <c r="H26" s="116" t="s">
        <v>278</v>
      </c>
      <c r="I26" s="116" t="s">
        <v>442</v>
      </c>
      <c r="J26" s="115" t="s">
        <v>323</v>
      </c>
      <c r="K26" s="116" t="s">
        <v>237</v>
      </c>
      <c r="L26" s="116" t="s">
        <v>396</v>
      </c>
      <c r="M26" s="116" t="s">
        <v>195</v>
      </c>
      <c r="N26" s="116" t="s">
        <v>443</v>
      </c>
      <c r="O26" s="116" t="s">
        <v>151</v>
      </c>
      <c r="P26" s="116" t="s">
        <v>398</v>
      </c>
      <c r="Q26" s="117" t="s">
        <v>195</v>
      </c>
      <c r="R26" s="117" t="s">
        <v>238</v>
      </c>
      <c r="S26" s="116" t="s">
        <v>195</v>
      </c>
      <c r="T26" s="116" t="s">
        <v>195</v>
      </c>
      <c r="U26" s="118" t="s">
        <v>239</v>
      </c>
      <c r="V26" s="118" t="s">
        <v>239</v>
      </c>
      <c r="W26" s="118" t="s">
        <v>239</v>
      </c>
      <c r="X26" s="118" t="s">
        <v>328</v>
      </c>
      <c r="Y26" s="118" t="s">
        <v>239</v>
      </c>
      <c r="Z26" s="118" t="s">
        <v>328</v>
      </c>
      <c r="AA26" s="118" t="s">
        <v>239</v>
      </c>
      <c r="AB26" s="118" t="s">
        <v>239</v>
      </c>
      <c r="AC26" s="119" t="s">
        <v>195</v>
      </c>
      <c r="AD26" s="118" t="s">
        <v>206</v>
      </c>
      <c r="AE26" s="109" t="s">
        <v>134</v>
      </c>
      <c r="AF26" s="120" t="str">
        <f t="shared" si="9"/>
        <v>ALTO</v>
      </c>
      <c r="AG26" s="109" t="s">
        <v>102</v>
      </c>
      <c r="AH26" s="120" t="str">
        <f t="shared" si="10"/>
        <v>MEDIO</v>
      </c>
      <c r="AI26" s="109" t="s">
        <v>111</v>
      </c>
      <c r="AJ26" s="109" t="s">
        <v>120</v>
      </c>
      <c r="AK26" s="120" t="str">
        <f t="shared" si="4"/>
        <v>MEDIO</v>
      </c>
      <c r="AL26" s="121" t="str">
        <f>VLOOKUP($AD26,Tipologías!$B$3:$G$17,2,FALSE)</f>
        <v>ALTO</v>
      </c>
      <c r="AM26" s="121">
        <f t="shared" si="0"/>
        <v>3</v>
      </c>
      <c r="AN26" s="121" t="str">
        <f>VLOOKUP($AE26,Tipologías!$A$21:$C$24,3,FALSE)</f>
        <v>ALTO</v>
      </c>
      <c r="AO26" s="121">
        <f t="shared" si="1"/>
        <v>3</v>
      </c>
      <c r="AP26" s="121">
        <f>VLOOKUP($AI26,Tipologías!$A$38:$B$42,2,FALSE)</f>
        <v>0.5</v>
      </c>
      <c r="AQ26" s="121">
        <f>VLOOKUP($AJ26,Tipologías!$A$46:$B$53,2,FALSE)</f>
        <v>1.5</v>
      </c>
      <c r="AR26" s="121" t="str">
        <f t="shared" si="5"/>
        <v>ALTO</v>
      </c>
      <c r="AS26" s="121" t="str">
        <f>VLOOKUP($AG26,Tipologías!$A$29:$C$33,3,FALSE)</f>
        <v>MEDIO</v>
      </c>
      <c r="AT26" s="121" t="str">
        <f t="shared" si="6"/>
        <v>MEDIO</v>
      </c>
      <c r="AU26" s="121" t="str">
        <f t="shared" si="7"/>
        <v>MEDIO</v>
      </c>
      <c r="AV26" s="121" t="str">
        <f>_xlfn.IFNA(VLOOKUP(AD26,Tipologías!$B$3:$G$17,4,0),"")</f>
        <v>INFORMACIÓN PÚBLICA CLASIFICADA</v>
      </c>
      <c r="AW26" s="121" t="str">
        <f t="shared" si="8"/>
        <v>IPC</v>
      </c>
      <c r="AX26" s="121" t="str">
        <f>_xlfn.IFNA(VLOOKUP(AD26,Tipologías!$B$3:$G$17,3,0),"")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26" s="121" t="str">
        <f>_xlfn.IFNA(VLOOKUP(AD26,Tipologías!$B$3:$G$17,5,0),"")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26" s="121" t="str">
        <f>_xlfn.IFNA(VLOOKUP(AD26,Tipologías!$B$3:$G$17,6,0),"")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26" s="108" t="s">
        <v>197</v>
      </c>
      <c r="BB26" s="122">
        <v>45835</v>
      </c>
      <c r="BC26" s="108" t="s">
        <v>222</v>
      </c>
      <c r="BD26" s="118" t="s">
        <v>444</v>
      </c>
      <c r="BE26" s="123" t="s">
        <v>445</v>
      </c>
      <c r="BF26" s="45"/>
      <c r="BG26" s="45"/>
      <c r="BH26" s="45"/>
      <c r="BI26" s="45"/>
      <c r="BJ26" s="45"/>
      <c r="BK26" s="45"/>
      <c r="BL26" s="45"/>
      <c r="BM26" s="45"/>
      <c r="BN26" s="45"/>
      <c r="BO26" s="45"/>
      <c r="BP26" s="45"/>
      <c r="BQ26" s="45"/>
      <c r="BR26" s="45"/>
      <c r="BS26" s="45"/>
      <c r="BT26" s="45"/>
      <c r="BU26" s="45"/>
      <c r="BV26" s="45"/>
      <c r="BW26" s="45"/>
      <c r="BX26" s="45"/>
    </row>
    <row r="27" spans="1:76" s="62" customFormat="1" ht="132" x14ac:dyDescent="0.2">
      <c r="A27" s="155">
        <v>24</v>
      </c>
      <c r="B27" s="103" t="s">
        <v>59</v>
      </c>
      <c r="C27" s="115" t="s">
        <v>304</v>
      </c>
      <c r="D27" s="107" t="s">
        <v>278</v>
      </c>
      <c r="E27" s="107" t="s">
        <v>446</v>
      </c>
      <c r="F27" s="104" t="s">
        <v>447</v>
      </c>
      <c r="G27" s="103" t="s">
        <v>205</v>
      </c>
      <c r="H27" s="104" t="s">
        <v>278</v>
      </c>
      <c r="I27" s="104" t="s">
        <v>442</v>
      </c>
      <c r="J27" s="103" t="s">
        <v>323</v>
      </c>
      <c r="K27" s="104" t="s">
        <v>237</v>
      </c>
      <c r="L27" s="104" t="s">
        <v>396</v>
      </c>
      <c r="M27" s="104" t="s">
        <v>195</v>
      </c>
      <c r="N27" s="104" t="s">
        <v>443</v>
      </c>
      <c r="O27" s="104" t="s">
        <v>151</v>
      </c>
      <c r="P27" s="104" t="s">
        <v>398</v>
      </c>
      <c r="Q27" s="102" t="s">
        <v>195</v>
      </c>
      <c r="R27" s="102" t="s">
        <v>238</v>
      </c>
      <c r="S27" s="104" t="s">
        <v>195</v>
      </c>
      <c r="T27" s="104" t="s">
        <v>195</v>
      </c>
      <c r="U27" s="101" t="s">
        <v>239</v>
      </c>
      <c r="V27" s="101" t="s">
        <v>239</v>
      </c>
      <c r="W27" s="101" t="s">
        <v>328</v>
      </c>
      <c r="X27" s="101" t="s">
        <v>328</v>
      </c>
      <c r="Y27" s="101" t="s">
        <v>328</v>
      </c>
      <c r="Z27" s="101" t="s">
        <v>328</v>
      </c>
      <c r="AA27" s="101" t="s">
        <v>195</v>
      </c>
      <c r="AB27" s="101" t="s">
        <v>195</v>
      </c>
      <c r="AC27" s="105" t="s">
        <v>195</v>
      </c>
      <c r="AD27" s="101" t="s">
        <v>89</v>
      </c>
      <c r="AE27" s="109" t="s">
        <v>134</v>
      </c>
      <c r="AF27" s="120" t="str">
        <f t="shared" si="9"/>
        <v>ALTO</v>
      </c>
      <c r="AG27" s="109" t="s">
        <v>102</v>
      </c>
      <c r="AH27" s="120" t="str">
        <f t="shared" si="10"/>
        <v>MEDIO</v>
      </c>
      <c r="AI27" s="109" t="s">
        <v>113</v>
      </c>
      <c r="AJ27" s="109" t="s">
        <v>120</v>
      </c>
      <c r="AK27" s="120" t="str">
        <f t="shared" si="4"/>
        <v>MEDIO</v>
      </c>
      <c r="AL27" s="121" t="str">
        <f>VLOOKUP($AD27,Tipologías!$B$3:$G$17,2,FALSE)</f>
        <v>BAJO</v>
      </c>
      <c r="AM27" s="121">
        <f t="shared" si="0"/>
        <v>1</v>
      </c>
      <c r="AN27" s="121" t="str">
        <f>VLOOKUP($AE27,Tipologías!$A$21:$C$24,3,FALSE)</f>
        <v>ALTO</v>
      </c>
      <c r="AO27" s="121">
        <f t="shared" si="1"/>
        <v>3</v>
      </c>
      <c r="AP27" s="121">
        <f>VLOOKUP($AI27,Tipologías!$A$38:$B$42,2,FALSE)</f>
        <v>1</v>
      </c>
      <c r="AQ27" s="121">
        <f>VLOOKUP($AJ27,Tipologías!$A$46:$B$53,2,FALSE)</f>
        <v>1.5</v>
      </c>
      <c r="AR27" s="121" t="str">
        <f t="shared" si="5"/>
        <v>ALTO</v>
      </c>
      <c r="AS27" s="121" t="str">
        <f>VLOOKUP($AG27,Tipologías!$A$29:$C$33,3,FALSE)</f>
        <v>MEDIO</v>
      </c>
      <c r="AT27" s="121" t="str">
        <f t="shared" si="6"/>
        <v>MEDIO</v>
      </c>
      <c r="AU27" s="121" t="str">
        <f t="shared" si="7"/>
        <v>MEDIO</v>
      </c>
      <c r="AV27" s="121" t="str">
        <f>_xlfn.IFNA(VLOOKUP(AD27,Tipologías!$B$3:$G$17,4,0),"")</f>
        <v>INFORMACIÓN PÚBLICA</v>
      </c>
      <c r="AW27" s="121" t="str">
        <f t="shared" si="8"/>
        <v>IPB</v>
      </c>
      <c r="AX27" s="121" t="str">
        <f>_xlfn.IFNA(VLOOKUP(AD27,Tipologías!$B$3:$G$17,3,0),"")</f>
        <v>LEY 1712 DE 2014 LEY DE TRANSPARENCIA Y DERECHO DE ACCESO A LA INFORMACIÓN. ARTÍCULO 6 DEFINICIONES LITERAL B.</v>
      </c>
      <c r="AY27" s="121" t="str">
        <f>_xlfn.IFNA(VLOOKUP(AD27,Tipologías!$B$3:$G$17,5,0),"")</f>
        <v>N/A</v>
      </c>
      <c r="AZ27" s="121" t="str">
        <f>_xlfn.IFNA(VLOOKUP(AD27,Tipologías!$B$3:$G$17,6,0),"")</f>
        <v xml:space="preserve">N/A
</v>
      </c>
      <c r="BA27" s="108" t="s">
        <v>198</v>
      </c>
      <c r="BB27" s="106">
        <v>45835</v>
      </c>
      <c r="BC27" s="102" t="s">
        <v>195</v>
      </c>
      <c r="BD27" s="101" t="s">
        <v>444</v>
      </c>
      <c r="BE27" s="113" t="s">
        <v>445</v>
      </c>
      <c r="BF27" s="45"/>
      <c r="BG27" s="45"/>
      <c r="BH27" s="45"/>
      <c r="BI27" s="45"/>
      <c r="BJ27" s="45"/>
      <c r="BK27" s="45"/>
      <c r="BL27" s="45"/>
      <c r="BM27" s="45"/>
      <c r="BN27" s="45"/>
      <c r="BO27" s="45"/>
      <c r="BP27" s="45"/>
      <c r="BQ27" s="45"/>
      <c r="BR27" s="45"/>
      <c r="BS27" s="45"/>
      <c r="BT27" s="45"/>
      <c r="BU27" s="45"/>
      <c r="BV27" s="45"/>
      <c r="BW27" s="45"/>
      <c r="BX27" s="45"/>
    </row>
    <row r="28" spans="1:76" s="61" customFormat="1" ht="409.5" x14ac:dyDescent="0.2">
      <c r="A28" s="154">
        <v>25</v>
      </c>
      <c r="B28" s="103" t="s">
        <v>59</v>
      </c>
      <c r="C28" s="115" t="s">
        <v>304</v>
      </c>
      <c r="D28" s="107" t="s">
        <v>278</v>
      </c>
      <c r="E28" s="107" t="s">
        <v>448</v>
      </c>
      <c r="F28" s="104" t="s">
        <v>449</v>
      </c>
      <c r="G28" s="103" t="s">
        <v>174</v>
      </c>
      <c r="H28" s="104" t="s">
        <v>278</v>
      </c>
      <c r="I28" s="104" t="s">
        <v>442</v>
      </c>
      <c r="J28" s="103" t="s">
        <v>323</v>
      </c>
      <c r="K28" s="104" t="s">
        <v>237</v>
      </c>
      <c r="L28" s="104" t="s">
        <v>396</v>
      </c>
      <c r="M28" s="104" t="s">
        <v>195</v>
      </c>
      <c r="N28" s="104" t="s">
        <v>443</v>
      </c>
      <c r="O28" s="104" t="s">
        <v>151</v>
      </c>
      <c r="P28" s="104" t="s">
        <v>398</v>
      </c>
      <c r="Q28" s="102" t="s">
        <v>195</v>
      </c>
      <c r="R28" s="102" t="s">
        <v>238</v>
      </c>
      <c r="S28" s="104" t="s">
        <v>195</v>
      </c>
      <c r="T28" s="104" t="s">
        <v>195</v>
      </c>
      <c r="U28" s="101" t="s">
        <v>239</v>
      </c>
      <c r="V28" s="101" t="s">
        <v>239</v>
      </c>
      <c r="W28" s="101" t="s">
        <v>328</v>
      </c>
      <c r="X28" s="101" t="s">
        <v>328</v>
      </c>
      <c r="Y28" s="101" t="s">
        <v>328</v>
      </c>
      <c r="Z28" s="101" t="s">
        <v>239</v>
      </c>
      <c r="AA28" s="101" t="s">
        <v>239</v>
      </c>
      <c r="AB28" s="101" t="s">
        <v>239</v>
      </c>
      <c r="AC28" s="105" t="s">
        <v>195</v>
      </c>
      <c r="AD28" s="118" t="s">
        <v>206</v>
      </c>
      <c r="AE28" s="109" t="s">
        <v>134</v>
      </c>
      <c r="AF28" s="120" t="str">
        <f t="shared" si="9"/>
        <v>ALTO</v>
      </c>
      <c r="AG28" s="109" t="s">
        <v>102</v>
      </c>
      <c r="AH28" s="120" t="str">
        <f t="shared" si="10"/>
        <v>MEDIO</v>
      </c>
      <c r="AI28" s="109" t="s">
        <v>111</v>
      </c>
      <c r="AJ28" s="109" t="s">
        <v>123</v>
      </c>
      <c r="AK28" s="120" t="str">
        <f t="shared" si="4"/>
        <v>BAJO</v>
      </c>
      <c r="AL28" s="121" t="str">
        <f>VLOOKUP($AD28,Tipologías!$B$3:$G$17,2,FALSE)</f>
        <v>ALTO</v>
      </c>
      <c r="AM28" s="121">
        <f t="shared" si="0"/>
        <v>3</v>
      </c>
      <c r="AN28" s="121" t="str">
        <f>VLOOKUP($AE28,Tipologías!$A$21:$C$24,3,FALSE)</f>
        <v>ALTO</v>
      </c>
      <c r="AO28" s="121">
        <f t="shared" si="1"/>
        <v>3</v>
      </c>
      <c r="AP28" s="121">
        <f>VLOOKUP($AI28,Tipologías!$A$38:$B$42,2,FALSE)</f>
        <v>0.5</v>
      </c>
      <c r="AQ28" s="121">
        <f>VLOOKUP($AJ28,Tipologías!$A$46:$B$53,2,FALSE)</f>
        <v>0.5</v>
      </c>
      <c r="AR28" s="121" t="str">
        <f t="shared" si="5"/>
        <v>ALTO</v>
      </c>
      <c r="AS28" s="121" t="str">
        <f>VLOOKUP($AG28,Tipologías!$A$29:$C$33,3,FALSE)</f>
        <v>MEDIO</v>
      </c>
      <c r="AT28" s="121" t="str">
        <f t="shared" si="6"/>
        <v>BAJO</v>
      </c>
      <c r="AU28" s="121" t="str">
        <f t="shared" si="7"/>
        <v>MEDIO</v>
      </c>
      <c r="AV28" s="121" t="str">
        <f>_xlfn.IFNA(VLOOKUP(AD28,Tipologías!$B$3:$G$17,4,0),"")</f>
        <v>INFORMACIÓN PÚBLICA CLASIFICADA</v>
      </c>
      <c r="AW28" s="121" t="str">
        <f t="shared" si="8"/>
        <v>IPC</v>
      </c>
      <c r="AX28" s="121" t="str">
        <f>_xlfn.IFNA(VLOOKUP(AD28,Tipologías!$B$3:$G$17,3,0),"")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28" s="121" t="str">
        <f>_xlfn.IFNA(VLOOKUP(AD28,Tipologías!$B$3:$G$17,5,0),"")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28" s="121" t="str">
        <f>_xlfn.IFNA(VLOOKUP(AD28,Tipologías!$B$3:$G$17,6,0),"")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28" s="108" t="s">
        <v>197</v>
      </c>
      <c r="BB28" s="106">
        <v>45835</v>
      </c>
      <c r="BC28" s="108" t="s">
        <v>222</v>
      </c>
      <c r="BD28" s="101" t="s">
        <v>444</v>
      </c>
      <c r="BE28" s="113" t="s">
        <v>445</v>
      </c>
      <c r="BF28" s="45"/>
      <c r="BG28" s="45"/>
      <c r="BH28" s="45"/>
      <c r="BI28" s="45"/>
      <c r="BJ28" s="45"/>
      <c r="BK28" s="45"/>
      <c r="BL28" s="45"/>
      <c r="BM28" s="45"/>
      <c r="BN28" s="45"/>
      <c r="BO28" s="45"/>
      <c r="BP28" s="45"/>
      <c r="BQ28" s="45"/>
      <c r="BR28" s="45"/>
      <c r="BS28" s="45"/>
      <c r="BT28" s="45"/>
      <c r="BU28" s="45"/>
      <c r="BV28" s="45"/>
      <c r="BW28" s="45"/>
      <c r="BX28" s="45"/>
    </row>
    <row r="29" spans="1:76" s="61" customFormat="1" ht="409.5" x14ac:dyDescent="0.2">
      <c r="A29" s="155">
        <v>26</v>
      </c>
      <c r="B29" s="103" t="s">
        <v>59</v>
      </c>
      <c r="C29" s="115" t="s">
        <v>304</v>
      </c>
      <c r="D29" s="107" t="s">
        <v>278</v>
      </c>
      <c r="E29" s="107" t="s">
        <v>450</v>
      </c>
      <c r="F29" s="104" t="s">
        <v>451</v>
      </c>
      <c r="G29" s="103" t="s">
        <v>174</v>
      </c>
      <c r="H29" s="104" t="s">
        <v>278</v>
      </c>
      <c r="I29" s="104" t="s">
        <v>452</v>
      </c>
      <c r="J29" s="103" t="s">
        <v>323</v>
      </c>
      <c r="K29" s="104" t="s">
        <v>237</v>
      </c>
      <c r="L29" s="104" t="s">
        <v>396</v>
      </c>
      <c r="M29" s="104" t="s">
        <v>195</v>
      </c>
      <c r="N29" s="104" t="s">
        <v>443</v>
      </c>
      <c r="O29" s="104" t="s">
        <v>151</v>
      </c>
      <c r="P29" s="104" t="s">
        <v>398</v>
      </c>
      <c r="Q29" s="102" t="s">
        <v>195</v>
      </c>
      <c r="R29" s="102" t="s">
        <v>238</v>
      </c>
      <c r="S29" s="104" t="s">
        <v>195</v>
      </c>
      <c r="T29" s="104" t="s">
        <v>195</v>
      </c>
      <c r="U29" s="101" t="s">
        <v>239</v>
      </c>
      <c r="V29" s="101" t="s">
        <v>239</v>
      </c>
      <c r="W29" s="101" t="s">
        <v>239</v>
      </c>
      <c r="X29" s="101" t="s">
        <v>328</v>
      </c>
      <c r="Y29" s="101" t="s">
        <v>239</v>
      </c>
      <c r="Z29" s="101" t="s">
        <v>328</v>
      </c>
      <c r="AA29" s="101" t="s">
        <v>239</v>
      </c>
      <c r="AB29" s="101" t="s">
        <v>239</v>
      </c>
      <c r="AC29" s="105" t="s">
        <v>195</v>
      </c>
      <c r="AD29" s="118" t="s">
        <v>206</v>
      </c>
      <c r="AE29" s="109" t="s">
        <v>134</v>
      </c>
      <c r="AF29" s="120" t="str">
        <f t="shared" si="9"/>
        <v>ALTO</v>
      </c>
      <c r="AG29" s="109" t="s">
        <v>102</v>
      </c>
      <c r="AH29" s="120" t="str">
        <f t="shared" si="10"/>
        <v>MEDIO</v>
      </c>
      <c r="AI29" s="109" t="s">
        <v>111</v>
      </c>
      <c r="AJ29" s="109" t="s">
        <v>121</v>
      </c>
      <c r="AK29" s="120" t="str">
        <f t="shared" si="4"/>
        <v>BAJO</v>
      </c>
      <c r="AL29" s="121" t="str">
        <f>VLOOKUP($AD29,Tipologías!$B$3:$G$17,2,FALSE)</f>
        <v>ALTO</v>
      </c>
      <c r="AM29" s="121">
        <f t="shared" si="0"/>
        <v>3</v>
      </c>
      <c r="AN29" s="121" t="str">
        <f>VLOOKUP($AE29,Tipologías!$A$21:$C$24,3,FALSE)</f>
        <v>ALTO</v>
      </c>
      <c r="AO29" s="121">
        <f t="shared" si="1"/>
        <v>3</v>
      </c>
      <c r="AP29" s="121">
        <f>VLOOKUP($AI29,Tipologías!$A$38:$B$42,2,FALSE)</f>
        <v>0.5</v>
      </c>
      <c r="AQ29" s="121">
        <f>VLOOKUP($AJ29,Tipologías!$A$46:$B$53,2,FALSE)</f>
        <v>1.25</v>
      </c>
      <c r="AR29" s="121" t="str">
        <f t="shared" si="5"/>
        <v>ALTO</v>
      </c>
      <c r="AS29" s="121" t="str">
        <f>VLOOKUP($AG29,Tipologías!$A$29:$C$33,3,FALSE)</f>
        <v>MEDIO</v>
      </c>
      <c r="AT29" s="121" t="str">
        <f t="shared" si="6"/>
        <v>BAJO</v>
      </c>
      <c r="AU29" s="121" t="str">
        <f t="shared" si="7"/>
        <v>MEDIO</v>
      </c>
      <c r="AV29" s="121" t="str">
        <f>_xlfn.IFNA(VLOOKUP(AD29,Tipologías!$B$3:$G$17,4,0),"")</f>
        <v>INFORMACIÓN PÚBLICA CLASIFICADA</v>
      </c>
      <c r="AW29" s="121" t="str">
        <f t="shared" si="8"/>
        <v>IPC</v>
      </c>
      <c r="AX29" s="121" t="str">
        <f>_xlfn.IFNA(VLOOKUP(AD29,Tipologías!$B$3:$G$17,3,0),"")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29" s="121" t="str">
        <f>_xlfn.IFNA(VLOOKUP(AD29,Tipologías!$B$3:$G$17,5,0),"")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29" s="121" t="str">
        <f>_xlfn.IFNA(VLOOKUP(AD29,Tipologías!$B$3:$G$17,6,0),"")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29" s="108" t="s">
        <v>197</v>
      </c>
      <c r="BB29" s="106">
        <v>45835</v>
      </c>
      <c r="BC29" s="108" t="s">
        <v>222</v>
      </c>
      <c r="BD29" s="101" t="s">
        <v>453</v>
      </c>
      <c r="BE29" s="113" t="s">
        <v>445</v>
      </c>
      <c r="BF29" s="45"/>
      <c r="BG29" s="45"/>
      <c r="BH29" s="45"/>
      <c r="BI29" s="45"/>
      <c r="BJ29" s="45"/>
      <c r="BK29" s="45"/>
      <c r="BL29" s="45"/>
      <c r="BM29" s="45"/>
      <c r="BN29" s="45"/>
      <c r="BO29" s="45"/>
      <c r="BP29" s="45"/>
      <c r="BQ29" s="45"/>
      <c r="BR29" s="45"/>
      <c r="BS29" s="45"/>
      <c r="BT29" s="45"/>
      <c r="BU29" s="45"/>
      <c r="BV29" s="45"/>
      <c r="BW29" s="45"/>
      <c r="BX29" s="45"/>
    </row>
    <row r="30" spans="1:76" s="61" customFormat="1" ht="216" x14ac:dyDescent="0.2">
      <c r="A30" s="154">
        <v>27</v>
      </c>
      <c r="B30" s="103" t="s">
        <v>62</v>
      </c>
      <c r="C30" s="115" t="s">
        <v>307</v>
      </c>
      <c r="D30" s="107" t="s">
        <v>275</v>
      </c>
      <c r="E30" s="116" t="s">
        <v>454</v>
      </c>
      <c r="F30" s="116" t="s">
        <v>455</v>
      </c>
      <c r="G30" s="103" t="s">
        <v>140</v>
      </c>
      <c r="H30" s="116" t="s">
        <v>456</v>
      </c>
      <c r="I30" s="116" t="s">
        <v>457</v>
      </c>
      <c r="J30" s="115" t="s">
        <v>323</v>
      </c>
      <c r="K30" s="116" t="s">
        <v>237</v>
      </c>
      <c r="L30" s="116" t="s">
        <v>396</v>
      </c>
      <c r="M30" s="116" t="s">
        <v>458</v>
      </c>
      <c r="N30" s="116" t="s">
        <v>195</v>
      </c>
      <c r="O30" s="116" t="s">
        <v>143</v>
      </c>
      <c r="P30" s="116" t="s">
        <v>459</v>
      </c>
      <c r="Q30" s="117" t="s">
        <v>238</v>
      </c>
      <c r="R30" s="117" t="s">
        <v>195</v>
      </c>
      <c r="S30" s="116" t="s">
        <v>195</v>
      </c>
      <c r="T30" s="116" t="s">
        <v>195</v>
      </c>
      <c r="U30" s="118" t="s">
        <v>195</v>
      </c>
      <c r="V30" s="118" t="s">
        <v>195</v>
      </c>
      <c r="W30" s="118" t="s">
        <v>195</v>
      </c>
      <c r="X30" s="118" t="s">
        <v>195</v>
      </c>
      <c r="Y30" s="118" t="s">
        <v>195</v>
      </c>
      <c r="Z30" s="118" t="s">
        <v>195</v>
      </c>
      <c r="AA30" s="118" t="s">
        <v>195</v>
      </c>
      <c r="AB30" s="118" t="s">
        <v>195</v>
      </c>
      <c r="AC30" s="119" t="s">
        <v>195</v>
      </c>
      <c r="AD30" s="118" t="s">
        <v>208</v>
      </c>
      <c r="AE30" s="118" t="s">
        <v>132</v>
      </c>
      <c r="AF30" s="120" t="str">
        <f t="shared" si="9"/>
        <v>ALTO</v>
      </c>
      <c r="AG30" s="109" t="s">
        <v>105</v>
      </c>
      <c r="AH30" s="120" t="str">
        <f t="shared" si="10"/>
        <v>ALTO</v>
      </c>
      <c r="AI30" s="109" t="s">
        <v>111</v>
      </c>
      <c r="AJ30" s="109" t="s">
        <v>117</v>
      </c>
      <c r="AK30" s="120" t="str">
        <f t="shared" si="4"/>
        <v>ALTO</v>
      </c>
      <c r="AL30" s="121" t="str">
        <f>VLOOKUP($AD30,Tipologías!$B$3:$G$17,2,FALSE)</f>
        <v>ALTO</v>
      </c>
      <c r="AM30" s="121">
        <f t="shared" si="0"/>
        <v>3</v>
      </c>
      <c r="AN30" s="121" t="str">
        <f>VLOOKUP($AE30,Tipologías!$A$21:$C$24,3,FALSE)</f>
        <v>MEDIO</v>
      </c>
      <c r="AO30" s="121">
        <f t="shared" si="1"/>
        <v>2</v>
      </c>
      <c r="AP30" s="121">
        <f>VLOOKUP($AI30,Tipologías!$A$38:$B$42,2,FALSE)</f>
        <v>0.5</v>
      </c>
      <c r="AQ30" s="121">
        <f>VLOOKUP($AJ30,Tipologías!$A$46:$B$53,2,FALSE)</f>
        <v>2.5</v>
      </c>
      <c r="AR30" s="121" t="str">
        <f t="shared" si="5"/>
        <v>ALTO</v>
      </c>
      <c r="AS30" s="121" t="str">
        <f>VLOOKUP($AG30,Tipologías!$A$29:$C$33,3,FALSE)</f>
        <v>ALTO</v>
      </c>
      <c r="AT30" s="121" t="str">
        <f t="shared" si="6"/>
        <v>ALTO</v>
      </c>
      <c r="AU30" s="121" t="str">
        <f t="shared" si="7"/>
        <v>ALTO</v>
      </c>
      <c r="AV30" s="121" t="str">
        <f>_xlfn.IFNA(VLOOKUP(AD30,Tipologías!$B$3:$G$17,4,0),"")</f>
        <v>INFORMACIÓN PÚBLICA CLASIFICADA</v>
      </c>
      <c r="AW30" s="121" t="str">
        <f t="shared" si="8"/>
        <v>IPC</v>
      </c>
      <c r="AX30" s="121" t="str">
        <f>_xlfn.IFNA(VLOOKUP(AD30,Tipologías!$B$3:$G$17,3,0),"")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30" s="121" t="str">
        <f>_xlfn.IFNA(VLOOKUP(AD30,Tipologías!$B$3:$G$17,5,0),"")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30" s="121" t="str">
        <f>_xlfn.IFNA(VLOOKUP(AD30,Tipologías!$B$3:$G$17,6,0),"")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30" s="108" t="s">
        <v>196</v>
      </c>
      <c r="BB30" s="122">
        <v>44812</v>
      </c>
      <c r="BC30" s="108" t="s">
        <v>201</v>
      </c>
      <c r="BD30" s="118" t="s">
        <v>460</v>
      </c>
      <c r="BE30" s="123" t="s">
        <v>461</v>
      </c>
      <c r="BF30" s="45"/>
      <c r="BG30" s="45"/>
      <c r="BH30" s="45"/>
      <c r="BI30" s="45"/>
      <c r="BJ30" s="45"/>
      <c r="BK30" s="45"/>
      <c r="BL30" s="45"/>
      <c r="BM30" s="45"/>
      <c r="BN30" s="45"/>
      <c r="BO30" s="45"/>
      <c r="BP30" s="45"/>
      <c r="BQ30" s="45"/>
      <c r="BR30" s="45"/>
      <c r="BS30" s="45"/>
      <c r="BT30" s="45"/>
      <c r="BU30" s="45"/>
      <c r="BV30" s="45"/>
      <c r="BW30" s="45"/>
      <c r="BX30" s="45"/>
    </row>
    <row r="31" spans="1:76" s="61" customFormat="1" ht="409.5" x14ac:dyDescent="0.2">
      <c r="A31" s="155">
        <v>28</v>
      </c>
      <c r="B31" s="103" t="s">
        <v>62</v>
      </c>
      <c r="C31" s="115" t="s">
        <v>307</v>
      </c>
      <c r="D31" s="107" t="s">
        <v>275</v>
      </c>
      <c r="E31" s="107" t="s">
        <v>462</v>
      </c>
      <c r="F31" s="104" t="s">
        <v>463</v>
      </c>
      <c r="G31" s="103" t="s">
        <v>205</v>
      </c>
      <c r="H31" s="104" t="s">
        <v>456</v>
      </c>
      <c r="I31" s="104" t="s">
        <v>457</v>
      </c>
      <c r="J31" s="103" t="s">
        <v>323</v>
      </c>
      <c r="K31" s="104" t="s">
        <v>237</v>
      </c>
      <c r="L31" s="104" t="s">
        <v>396</v>
      </c>
      <c r="M31" s="104" t="s">
        <v>458</v>
      </c>
      <c r="N31" s="104" t="s">
        <v>195</v>
      </c>
      <c r="O31" s="104" t="s">
        <v>143</v>
      </c>
      <c r="P31" s="104" t="s">
        <v>464</v>
      </c>
      <c r="Q31" s="102" t="s">
        <v>238</v>
      </c>
      <c r="R31" s="102" t="s">
        <v>238</v>
      </c>
      <c r="S31" s="104" t="s">
        <v>195</v>
      </c>
      <c r="T31" s="104" t="s">
        <v>195</v>
      </c>
      <c r="U31" s="101" t="s">
        <v>239</v>
      </c>
      <c r="V31" s="101" t="s">
        <v>239</v>
      </c>
      <c r="W31" s="101" t="s">
        <v>239</v>
      </c>
      <c r="X31" s="101" t="s">
        <v>239</v>
      </c>
      <c r="Y31" s="101" t="s">
        <v>328</v>
      </c>
      <c r="Z31" s="101" t="s">
        <v>328</v>
      </c>
      <c r="AA31" s="101" t="s">
        <v>195</v>
      </c>
      <c r="AB31" s="101" t="s">
        <v>195</v>
      </c>
      <c r="AC31" s="105" t="s">
        <v>195</v>
      </c>
      <c r="AD31" s="118" t="s">
        <v>206</v>
      </c>
      <c r="AE31" s="109" t="s">
        <v>134</v>
      </c>
      <c r="AF31" s="120" t="str">
        <f t="shared" si="9"/>
        <v>ALTO</v>
      </c>
      <c r="AG31" s="109" t="s">
        <v>104</v>
      </c>
      <c r="AH31" s="120" t="str">
        <f t="shared" si="10"/>
        <v>ALTO</v>
      </c>
      <c r="AI31" s="109" t="s">
        <v>115</v>
      </c>
      <c r="AJ31" s="109" t="s">
        <v>117</v>
      </c>
      <c r="AK31" s="120" t="str">
        <f t="shared" si="4"/>
        <v>ALTO</v>
      </c>
      <c r="AL31" s="121" t="str">
        <f>VLOOKUP($AD31,Tipologías!$B$3:$G$17,2,FALSE)</f>
        <v>ALTO</v>
      </c>
      <c r="AM31" s="121">
        <f t="shared" si="0"/>
        <v>3</v>
      </c>
      <c r="AN31" s="121" t="str">
        <f>VLOOKUP($AE31,Tipologías!$A$21:$C$24,3,FALSE)</f>
        <v>ALTO</v>
      </c>
      <c r="AO31" s="121">
        <f t="shared" si="1"/>
        <v>3</v>
      </c>
      <c r="AP31" s="121">
        <f>VLOOKUP($AI31,Tipologías!$A$38:$B$42,2,FALSE)</f>
        <v>2</v>
      </c>
      <c r="AQ31" s="121">
        <f>VLOOKUP($AJ31,Tipologías!$A$46:$B$53,2,FALSE)</f>
        <v>2.5</v>
      </c>
      <c r="AR31" s="121" t="str">
        <f t="shared" si="5"/>
        <v>ALTO</v>
      </c>
      <c r="AS31" s="121" t="str">
        <f>VLOOKUP($AG31,Tipologías!$A$29:$C$33,3,FALSE)</f>
        <v>ALTO</v>
      </c>
      <c r="AT31" s="121" t="str">
        <f t="shared" si="6"/>
        <v>ALTO</v>
      </c>
      <c r="AU31" s="121" t="str">
        <f t="shared" si="7"/>
        <v>ALTO</v>
      </c>
      <c r="AV31" s="121" t="str">
        <f>_xlfn.IFNA(VLOOKUP(AD31,Tipologías!$B$3:$G$17,4,0),"")</f>
        <v>INFORMACIÓN PÚBLICA CLASIFICADA</v>
      </c>
      <c r="AW31" s="121" t="str">
        <f t="shared" si="8"/>
        <v>IPC</v>
      </c>
      <c r="AX31" s="121" t="str">
        <f>_xlfn.IFNA(VLOOKUP(AD31,Tipologías!$B$3:$G$17,3,0),"")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31" s="121" t="str">
        <f>_xlfn.IFNA(VLOOKUP(AD31,Tipologías!$B$3:$G$17,5,0),"")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31" s="121" t="str">
        <f>_xlfn.IFNA(VLOOKUP(AD31,Tipologías!$B$3:$G$17,6,0),"")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31" s="108" t="s">
        <v>197</v>
      </c>
      <c r="BB31" s="122">
        <v>44812</v>
      </c>
      <c r="BC31" s="108" t="s">
        <v>230</v>
      </c>
      <c r="BD31" s="101" t="s">
        <v>460</v>
      </c>
      <c r="BE31" s="113" t="s">
        <v>461</v>
      </c>
      <c r="BF31" s="45"/>
      <c r="BG31" s="45"/>
      <c r="BH31" s="45"/>
      <c r="BI31" s="45"/>
      <c r="BJ31" s="45"/>
      <c r="BK31" s="45"/>
      <c r="BL31" s="45"/>
      <c r="BM31" s="45"/>
      <c r="BN31" s="45"/>
      <c r="BO31" s="45"/>
      <c r="BP31" s="45"/>
      <c r="BQ31" s="45"/>
      <c r="BR31" s="45"/>
      <c r="BS31" s="45"/>
      <c r="BT31" s="45"/>
      <c r="BU31" s="45"/>
      <c r="BV31" s="45"/>
      <c r="BW31" s="45"/>
      <c r="BX31" s="45"/>
    </row>
    <row r="32" spans="1:76" s="61" customFormat="1" ht="84" x14ac:dyDescent="0.2">
      <c r="A32" s="154">
        <v>29</v>
      </c>
      <c r="B32" s="103" t="s">
        <v>62</v>
      </c>
      <c r="C32" s="115" t="s">
        <v>307</v>
      </c>
      <c r="D32" s="107" t="s">
        <v>275</v>
      </c>
      <c r="E32" s="107" t="s">
        <v>465</v>
      </c>
      <c r="F32" s="104" t="s">
        <v>466</v>
      </c>
      <c r="G32" s="103" t="s">
        <v>205</v>
      </c>
      <c r="H32" s="104" t="s">
        <v>456</v>
      </c>
      <c r="I32" s="104" t="s">
        <v>457</v>
      </c>
      <c r="J32" s="103" t="s">
        <v>323</v>
      </c>
      <c r="K32" s="104" t="s">
        <v>237</v>
      </c>
      <c r="L32" s="104" t="s">
        <v>324</v>
      </c>
      <c r="M32" s="104" t="s">
        <v>195</v>
      </c>
      <c r="N32" s="104" t="s">
        <v>467</v>
      </c>
      <c r="O32" s="104" t="s">
        <v>146</v>
      </c>
      <c r="P32" s="104" t="s">
        <v>365</v>
      </c>
      <c r="Q32" s="102" t="s">
        <v>238</v>
      </c>
      <c r="R32" s="102" t="s">
        <v>195</v>
      </c>
      <c r="S32" s="104">
        <v>720</v>
      </c>
      <c r="T32" s="104" t="s">
        <v>468</v>
      </c>
      <c r="U32" s="101" t="s">
        <v>328</v>
      </c>
      <c r="V32" s="101" t="s">
        <v>195</v>
      </c>
      <c r="W32" s="101" t="s">
        <v>195</v>
      </c>
      <c r="X32" s="101" t="s">
        <v>195</v>
      </c>
      <c r="Y32" s="101" t="s">
        <v>195</v>
      </c>
      <c r="Z32" s="101" t="s">
        <v>195</v>
      </c>
      <c r="AA32" s="101" t="s">
        <v>195</v>
      </c>
      <c r="AB32" s="101" t="s">
        <v>195</v>
      </c>
      <c r="AC32" s="105" t="s">
        <v>195</v>
      </c>
      <c r="AD32" s="101" t="s">
        <v>89</v>
      </c>
      <c r="AE32" s="109" t="s">
        <v>130</v>
      </c>
      <c r="AF32" s="120" t="str">
        <f t="shared" si="9"/>
        <v>BAJO</v>
      </c>
      <c r="AG32" s="109" t="s">
        <v>102</v>
      </c>
      <c r="AH32" s="120" t="str">
        <f t="shared" si="10"/>
        <v>MEDIO</v>
      </c>
      <c r="AI32" s="109" t="s">
        <v>109</v>
      </c>
      <c r="AJ32" s="109" t="s">
        <v>124</v>
      </c>
      <c r="AK32" s="120" t="str">
        <f t="shared" si="4"/>
        <v>BAJO</v>
      </c>
      <c r="AL32" s="121" t="str">
        <f>VLOOKUP($AD32,Tipologías!$B$3:$G$17,2,FALSE)</f>
        <v>BAJO</v>
      </c>
      <c r="AM32" s="121">
        <f t="shared" si="0"/>
        <v>1</v>
      </c>
      <c r="AN32" s="121" t="str">
        <f>VLOOKUP($AE32,Tipologías!$A$21:$C$24,3,FALSE)</f>
        <v>BAJO</v>
      </c>
      <c r="AO32" s="121">
        <f t="shared" si="1"/>
        <v>1</v>
      </c>
      <c r="AP32" s="121">
        <f>VLOOKUP($AI32,Tipologías!$A$38:$B$42,2,FALSE)</f>
        <v>0</v>
      </c>
      <c r="AQ32" s="121">
        <f>VLOOKUP($AJ32,Tipologías!$A$46:$B$53,2,FALSE)</f>
        <v>0.25</v>
      </c>
      <c r="AR32" s="121" t="str">
        <f t="shared" si="5"/>
        <v>BAJO</v>
      </c>
      <c r="AS32" s="121" t="str">
        <f>VLOOKUP($AG32,Tipologías!$A$29:$C$33,3,FALSE)</f>
        <v>MEDIO</v>
      </c>
      <c r="AT32" s="121" t="str">
        <f t="shared" si="6"/>
        <v>BAJO</v>
      </c>
      <c r="AU32" s="121" t="str">
        <f t="shared" si="7"/>
        <v>MEDIO</v>
      </c>
      <c r="AV32" s="121" t="str">
        <f>_xlfn.IFNA(VLOOKUP(AD32,Tipologías!$B$3:$G$17,4,0),"")</f>
        <v>INFORMACIÓN PÚBLICA</v>
      </c>
      <c r="AW32" s="121" t="str">
        <f t="shared" si="8"/>
        <v>IPB</v>
      </c>
      <c r="AX32" s="121" t="str">
        <f>_xlfn.IFNA(VLOOKUP(AD32,Tipologías!$B$3:$G$17,3,0),"")</f>
        <v>LEY 1712 DE 2014 LEY DE TRANSPARENCIA Y DERECHO DE ACCESO A LA INFORMACIÓN. ARTÍCULO 6 DEFINICIONES LITERAL B.</v>
      </c>
      <c r="AY32" s="121" t="str">
        <f>_xlfn.IFNA(VLOOKUP(AD32,Tipologías!$B$3:$G$17,5,0),"")</f>
        <v>N/A</v>
      </c>
      <c r="AZ32" s="121" t="str">
        <f>_xlfn.IFNA(VLOOKUP(AD32,Tipologías!$B$3:$G$17,6,0),"")</f>
        <v xml:space="preserve">N/A
</v>
      </c>
      <c r="BA32" s="108" t="s">
        <v>198</v>
      </c>
      <c r="BB32" s="122">
        <v>44812</v>
      </c>
      <c r="BC32" s="102" t="s">
        <v>195</v>
      </c>
      <c r="BD32" s="101" t="s">
        <v>469</v>
      </c>
      <c r="BE32" s="113" t="s">
        <v>461</v>
      </c>
      <c r="BF32" s="45"/>
      <c r="BG32" s="45"/>
      <c r="BH32" s="45"/>
      <c r="BI32" s="45"/>
      <c r="BJ32" s="45"/>
      <c r="BK32" s="45"/>
      <c r="BL32" s="45"/>
      <c r="BM32" s="45"/>
      <c r="BN32" s="45"/>
      <c r="BO32" s="45"/>
      <c r="BP32" s="45"/>
      <c r="BQ32" s="45"/>
      <c r="BR32" s="45"/>
      <c r="BS32" s="45"/>
      <c r="BT32" s="45"/>
      <c r="BU32" s="45"/>
      <c r="BV32" s="45"/>
      <c r="BW32" s="45"/>
      <c r="BX32" s="45"/>
    </row>
    <row r="33" spans="1:76" s="61" customFormat="1" ht="409.5" x14ac:dyDescent="0.2">
      <c r="A33" s="155">
        <v>30</v>
      </c>
      <c r="B33" s="103" t="s">
        <v>62</v>
      </c>
      <c r="C33" s="115" t="s">
        <v>310</v>
      </c>
      <c r="D33" s="107" t="s">
        <v>499</v>
      </c>
      <c r="E33" s="116" t="s">
        <v>470</v>
      </c>
      <c r="F33" s="116" t="s">
        <v>471</v>
      </c>
      <c r="G33" s="103" t="s">
        <v>140</v>
      </c>
      <c r="H33" s="116" t="s">
        <v>472</v>
      </c>
      <c r="I33" s="116" t="s">
        <v>473</v>
      </c>
      <c r="J33" s="115" t="s">
        <v>323</v>
      </c>
      <c r="K33" s="116" t="s">
        <v>237</v>
      </c>
      <c r="L33" s="116" t="s">
        <v>396</v>
      </c>
      <c r="M33" s="116" t="s">
        <v>195</v>
      </c>
      <c r="N33" s="116" t="s">
        <v>474</v>
      </c>
      <c r="O33" s="116" t="s">
        <v>144</v>
      </c>
      <c r="P33" s="116" t="s">
        <v>475</v>
      </c>
      <c r="Q33" s="117" t="s">
        <v>238</v>
      </c>
      <c r="R33" s="117" t="s">
        <v>195</v>
      </c>
      <c r="S33" s="116" t="s">
        <v>195</v>
      </c>
      <c r="T33" s="116" t="s">
        <v>195</v>
      </c>
      <c r="U33" s="118" t="s">
        <v>239</v>
      </c>
      <c r="V33" s="118" t="s">
        <v>239</v>
      </c>
      <c r="W33" s="118" t="s">
        <v>328</v>
      </c>
      <c r="X33" s="118" t="s">
        <v>328</v>
      </c>
      <c r="Y33" s="118" t="s">
        <v>328</v>
      </c>
      <c r="Z33" s="118" t="s">
        <v>328</v>
      </c>
      <c r="AA33" s="118" t="s">
        <v>195</v>
      </c>
      <c r="AB33" s="118" t="s">
        <v>195</v>
      </c>
      <c r="AC33" s="119" t="s">
        <v>195</v>
      </c>
      <c r="AD33" s="118" t="s">
        <v>206</v>
      </c>
      <c r="AE33" s="109" t="s">
        <v>132</v>
      </c>
      <c r="AF33" s="120" t="str">
        <f t="shared" si="9"/>
        <v>ALTO</v>
      </c>
      <c r="AG33" s="109" t="s">
        <v>100</v>
      </c>
      <c r="AH33" s="120" t="str">
        <f t="shared" si="10"/>
        <v>BAJO</v>
      </c>
      <c r="AI33" s="109" t="s">
        <v>111</v>
      </c>
      <c r="AJ33" s="109" t="s">
        <v>118</v>
      </c>
      <c r="AK33" s="120" t="str">
        <f t="shared" si="4"/>
        <v>MEDIO</v>
      </c>
      <c r="AL33" s="121" t="str">
        <f>VLOOKUP($AD33,Tipologías!$B$3:$G$17,2,FALSE)</f>
        <v>ALTO</v>
      </c>
      <c r="AM33" s="121">
        <f t="shared" si="0"/>
        <v>3</v>
      </c>
      <c r="AN33" s="121" t="str">
        <f>VLOOKUP($AE33,Tipologías!$A$21:$C$24,3,FALSE)</f>
        <v>MEDIO</v>
      </c>
      <c r="AO33" s="121">
        <f t="shared" si="1"/>
        <v>2</v>
      </c>
      <c r="AP33" s="121">
        <f>VLOOKUP($AI33,Tipologías!$A$38:$B$42,2,FALSE)</f>
        <v>0.5</v>
      </c>
      <c r="AQ33" s="121">
        <f>VLOOKUP($AJ33,Tipologías!$A$46:$B$53,2,FALSE)</f>
        <v>2.25</v>
      </c>
      <c r="AR33" s="121" t="str">
        <f t="shared" si="5"/>
        <v>ALTO</v>
      </c>
      <c r="AS33" s="121" t="str">
        <f>VLOOKUP($AG33,Tipologías!$A$29:$C$33,3,FALSE)</f>
        <v>BAJO</v>
      </c>
      <c r="AT33" s="121" t="str">
        <f t="shared" si="6"/>
        <v>MEDIO</v>
      </c>
      <c r="AU33" s="121" t="str">
        <f t="shared" si="7"/>
        <v>MEDIO</v>
      </c>
      <c r="AV33" s="121" t="str">
        <f>_xlfn.IFNA(VLOOKUP(AD33,Tipologías!$B$3:$G$17,4,0),"")</f>
        <v>INFORMACIÓN PÚBLICA CLASIFICADA</v>
      </c>
      <c r="AW33" s="121" t="str">
        <f t="shared" si="8"/>
        <v>IPC</v>
      </c>
      <c r="AX33" s="121" t="str">
        <f>_xlfn.IFNA(VLOOKUP(AD33,Tipologías!$B$3:$G$17,3,0),"")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33" s="121" t="str">
        <f>_xlfn.IFNA(VLOOKUP(AD33,Tipologías!$B$3:$G$17,5,0),"")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33" s="121" t="str">
        <f>_xlfn.IFNA(VLOOKUP(AD33,Tipologías!$B$3:$G$17,6,0),"")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33" s="108" t="s">
        <v>197</v>
      </c>
      <c r="BB33" s="122">
        <v>45833</v>
      </c>
      <c r="BC33" s="108" t="s">
        <v>221</v>
      </c>
      <c r="BD33" s="118" t="s">
        <v>476</v>
      </c>
      <c r="BE33" s="123" t="s">
        <v>477</v>
      </c>
      <c r="BF33" s="45"/>
      <c r="BG33" s="45"/>
      <c r="BH33" s="45"/>
      <c r="BI33" s="45"/>
      <c r="BJ33" s="45"/>
      <c r="BK33" s="45"/>
      <c r="BL33" s="45"/>
      <c r="BM33" s="45"/>
      <c r="BN33" s="45"/>
      <c r="BO33" s="45"/>
      <c r="BP33" s="45"/>
      <c r="BQ33" s="45"/>
      <c r="BR33" s="45"/>
      <c r="BS33" s="45"/>
      <c r="BT33" s="45"/>
      <c r="BU33" s="45"/>
      <c r="BV33" s="45"/>
      <c r="BW33" s="45"/>
      <c r="BX33" s="45"/>
    </row>
    <row r="34" spans="1:76" s="61" customFormat="1" ht="409.5" x14ac:dyDescent="0.2">
      <c r="A34" s="154">
        <v>31</v>
      </c>
      <c r="B34" s="103" t="s">
        <v>62</v>
      </c>
      <c r="C34" s="115" t="s">
        <v>310</v>
      </c>
      <c r="D34" s="107" t="s">
        <v>499</v>
      </c>
      <c r="E34" s="107" t="s">
        <v>478</v>
      </c>
      <c r="F34" s="104" t="s">
        <v>479</v>
      </c>
      <c r="G34" s="103" t="s">
        <v>140</v>
      </c>
      <c r="H34" s="104" t="s">
        <v>472</v>
      </c>
      <c r="I34" s="104" t="s">
        <v>472</v>
      </c>
      <c r="J34" s="103" t="s">
        <v>323</v>
      </c>
      <c r="K34" s="104" t="s">
        <v>237</v>
      </c>
      <c r="L34" s="104" t="s">
        <v>396</v>
      </c>
      <c r="M34" s="104" t="s">
        <v>195</v>
      </c>
      <c r="N34" s="104" t="s">
        <v>480</v>
      </c>
      <c r="O34" s="104" t="s">
        <v>151</v>
      </c>
      <c r="P34" s="104" t="s">
        <v>398</v>
      </c>
      <c r="Q34" s="102" t="s">
        <v>238</v>
      </c>
      <c r="R34" s="102" t="s">
        <v>195</v>
      </c>
      <c r="S34" s="104" t="s">
        <v>195</v>
      </c>
      <c r="T34" s="104" t="s">
        <v>195</v>
      </c>
      <c r="U34" s="101" t="s">
        <v>239</v>
      </c>
      <c r="V34" s="101" t="s">
        <v>239</v>
      </c>
      <c r="W34" s="101" t="s">
        <v>328</v>
      </c>
      <c r="X34" s="101" t="s">
        <v>328</v>
      </c>
      <c r="Y34" s="101" t="s">
        <v>328</v>
      </c>
      <c r="Z34" s="101" t="s">
        <v>328</v>
      </c>
      <c r="AA34" s="101" t="s">
        <v>195</v>
      </c>
      <c r="AB34" s="101" t="s">
        <v>195</v>
      </c>
      <c r="AC34" s="105" t="s">
        <v>195</v>
      </c>
      <c r="AD34" s="118" t="s">
        <v>206</v>
      </c>
      <c r="AE34" s="109" t="s">
        <v>132</v>
      </c>
      <c r="AF34" s="120" t="str">
        <f t="shared" si="9"/>
        <v>ALTO</v>
      </c>
      <c r="AG34" s="109" t="s">
        <v>102</v>
      </c>
      <c r="AH34" s="120" t="str">
        <f t="shared" si="10"/>
        <v>MEDIO</v>
      </c>
      <c r="AI34" s="109" t="s">
        <v>109</v>
      </c>
      <c r="AJ34" s="109" t="s">
        <v>120</v>
      </c>
      <c r="AK34" s="120" t="str">
        <f t="shared" si="4"/>
        <v>BAJO</v>
      </c>
      <c r="AL34" s="121" t="str">
        <f>VLOOKUP($AD34,Tipologías!$B$3:$G$17,2,FALSE)</f>
        <v>ALTO</v>
      </c>
      <c r="AM34" s="121">
        <f t="shared" si="0"/>
        <v>3</v>
      </c>
      <c r="AN34" s="121" t="str">
        <f>VLOOKUP($AE34,Tipologías!$A$21:$C$24,3,FALSE)</f>
        <v>MEDIO</v>
      </c>
      <c r="AO34" s="121">
        <f t="shared" si="1"/>
        <v>2</v>
      </c>
      <c r="AP34" s="121">
        <f>VLOOKUP($AI34,Tipologías!$A$38:$B$42,2,FALSE)</f>
        <v>0</v>
      </c>
      <c r="AQ34" s="121">
        <f>VLOOKUP($AJ34,Tipologías!$A$46:$B$53,2,FALSE)</f>
        <v>1.5</v>
      </c>
      <c r="AR34" s="121" t="str">
        <f t="shared" si="5"/>
        <v>ALTO</v>
      </c>
      <c r="AS34" s="121" t="str">
        <f>VLOOKUP($AG34,Tipologías!$A$29:$C$33,3,FALSE)</f>
        <v>MEDIO</v>
      </c>
      <c r="AT34" s="121" t="str">
        <f t="shared" si="6"/>
        <v>BAJO</v>
      </c>
      <c r="AU34" s="121" t="str">
        <f t="shared" si="7"/>
        <v>MEDIO</v>
      </c>
      <c r="AV34" s="121" t="str">
        <f>_xlfn.IFNA(VLOOKUP(AD34,Tipologías!$B$3:$G$17,4,0),"")</f>
        <v>INFORMACIÓN PÚBLICA CLASIFICADA</v>
      </c>
      <c r="AW34" s="121" t="str">
        <f t="shared" si="8"/>
        <v>IPC</v>
      </c>
      <c r="AX34" s="121" t="str">
        <f>_xlfn.IFNA(VLOOKUP(AD34,Tipologías!$B$3:$G$17,3,0),"")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34" s="121" t="str">
        <f>_xlfn.IFNA(VLOOKUP(AD34,Tipologías!$B$3:$G$17,5,0),"")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34" s="121" t="str">
        <f>_xlfn.IFNA(VLOOKUP(AD34,Tipologías!$B$3:$G$17,6,0),"")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34" s="108" t="s">
        <v>197</v>
      </c>
      <c r="BB34" s="122">
        <v>45833</v>
      </c>
      <c r="BC34" s="108" t="s">
        <v>221</v>
      </c>
      <c r="BD34" s="101" t="s">
        <v>481</v>
      </c>
      <c r="BE34" s="113" t="s">
        <v>477</v>
      </c>
      <c r="BF34" s="45"/>
      <c r="BG34" s="45"/>
      <c r="BH34" s="45"/>
      <c r="BI34" s="45"/>
      <c r="BJ34" s="45"/>
      <c r="BK34" s="45"/>
      <c r="BL34" s="45"/>
      <c r="BM34" s="45"/>
      <c r="BN34" s="45"/>
      <c r="BO34" s="45"/>
      <c r="BP34" s="45"/>
      <c r="BQ34" s="45"/>
      <c r="BR34" s="45"/>
      <c r="BS34" s="45"/>
      <c r="BT34" s="45"/>
      <c r="BU34" s="45"/>
      <c r="BV34" s="45"/>
      <c r="BW34" s="45"/>
      <c r="BX34" s="45"/>
    </row>
    <row r="35" spans="1:76" s="61" customFormat="1" ht="156" x14ac:dyDescent="0.2">
      <c r="A35" s="155">
        <v>32</v>
      </c>
      <c r="B35" s="103" t="s">
        <v>62</v>
      </c>
      <c r="C35" s="115" t="s">
        <v>310</v>
      </c>
      <c r="D35" s="107" t="s">
        <v>499</v>
      </c>
      <c r="E35" s="107" t="s">
        <v>482</v>
      </c>
      <c r="F35" s="104" t="s">
        <v>483</v>
      </c>
      <c r="G35" s="103" t="s">
        <v>140</v>
      </c>
      <c r="H35" s="104" t="s">
        <v>484</v>
      </c>
      <c r="I35" s="104" t="s">
        <v>485</v>
      </c>
      <c r="J35" s="103" t="s">
        <v>486</v>
      </c>
      <c r="K35" s="104" t="s">
        <v>237</v>
      </c>
      <c r="L35" s="104" t="s">
        <v>396</v>
      </c>
      <c r="M35" s="104" t="s">
        <v>487</v>
      </c>
      <c r="N35" s="104" t="s">
        <v>488</v>
      </c>
      <c r="O35" s="104" t="s">
        <v>144</v>
      </c>
      <c r="P35" s="104" t="s">
        <v>475</v>
      </c>
      <c r="Q35" s="102" t="s">
        <v>238</v>
      </c>
      <c r="R35" s="102" t="s">
        <v>195</v>
      </c>
      <c r="S35" s="104" t="s">
        <v>195</v>
      </c>
      <c r="T35" s="104" t="s">
        <v>195</v>
      </c>
      <c r="U35" s="101" t="s">
        <v>239</v>
      </c>
      <c r="V35" s="101" t="s">
        <v>239</v>
      </c>
      <c r="W35" s="101" t="s">
        <v>328</v>
      </c>
      <c r="X35" s="101" t="s">
        <v>328</v>
      </c>
      <c r="Y35" s="101" t="s">
        <v>328</v>
      </c>
      <c r="Z35" s="101" t="s">
        <v>328</v>
      </c>
      <c r="AA35" s="101" t="s">
        <v>195</v>
      </c>
      <c r="AB35" s="101" t="s">
        <v>195</v>
      </c>
      <c r="AC35" s="105" t="s">
        <v>195</v>
      </c>
      <c r="AD35" s="101" t="s">
        <v>89</v>
      </c>
      <c r="AE35" s="109" t="s">
        <v>132</v>
      </c>
      <c r="AF35" s="120" t="str">
        <f t="shared" si="9"/>
        <v>MEDIO</v>
      </c>
      <c r="AG35" s="109" t="s">
        <v>102</v>
      </c>
      <c r="AH35" s="120" t="str">
        <f t="shared" si="10"/>
        <v>MEDIO</v>
      </c>
      <c r="AI35" s="109" t="s">
        <v>111</v>
      </c>
      <c r="AJ35" s="109" t="s">
        <v>121</v>
      </c>
      <c r="AK35" s="120" t="str">
        <f t="shared" si="4"/>
        <v>BAJO</v>
      </c>
      <c r="AL35" s="121" t="str">
        <f>VLOOKUP($AD35,Tipologías!$B$3:$G$17,2,FALSE)</f>
        <v>BAJO</v>
      </c>
      <c r="AM35" s="121">
        <f t="shared" si="0"/>
        <v>1</v>
      </c>
      <c r="AN35" s="121" t="str">
        <f>VLOOKUP($AE35,Tipologías!$A$21:$C$24,3,FALSE)</f>
        <v>MEDIO</v>
      </c>
      <c r="AO35" s="121">
        <f t="shared" si="1"/>
        <v>2</v>
      </c>
      <c r="AP35" s="121">
        <f>VLOOKUP($AI35,Tipologías!$A$38:$B$42,2,FALSE)</f>
        <v>0.5</v>
      </c>
      <c r="AQ35" s="121">
        <f>VLOOKUP($AJ35,Tipologías!$A$46:$B$53,2,FALSE)</f>
        <v>1.25</v>
      </c>
      <c r="AR35" s="121" t="str">
        <f t="shared" si="5"/>
        <v>MEDIO</v>
      </c>
      <c r="AS35" s="121" t="str">
        <f>VLOOKUP($AG35,Tipologías!$A$29:$C$33,3,FALSE)</f>
        <v>MEDIO</v>
      </c>
      <c r="AT35" s="121" t="str">
        <f t="shared" si="6"/>
        <v>BAJO</v>
      </c>
      <c r="AU35" s="121" t="str">
        <f t="shared" si="7"/>
        <v>MEDIO</v>
      </c>
      <c r="AV35" s="121" t="str">
        <f>_xlfn.IFNA(VLOOKUP(AD35,Tipologías!$B$3:$G$17,4,0),"")</f>
        <v>INFORMACIÓN PÚBLICA</v>
      </c>
      <c r="AW35" s="121" t="str">
        <f t="shared" si="8"/>
        <v>IPB</v>
      </c>
      <c r="AX35" s="121" t="str">
        <f>_xlfn.IFNA(VLOOKUP(AD35,Tipologías!$B$3:$G$17,3,0),"")</f>
        <v>LEY 1712 DE 2014 LEY DE TRANSPARENCIA Y DERECHO DE ACCESO A LA INFORMACIÓN. ARTÍCULO 6 DEFINICIONES LITERAL B.</v>
      </c>
      <c r="AY35" s="121" t="str">
        <f>_xlfn.IFNA(VLOOKUP(AD35,Tipologías!$B$3:$G$17,5,0),"")</f>
        <v>N/A</v>
      </c>
      <c r="AZ35" s="121" t="str">
        <f>_xlfn.IFNA(VLOOKUP(AD35,Tipologías!$B$3:$G$17,6,0),"")</f>
        <v xml:space="preserve">N/A
</v>
      </c>
      <c r="BA35" s="108" t="s">
        <v>198</v>
      </c>
      <c r="BB35" s="122">
        <v>45833</v>
      </c>
      <c r="BC35" s="102" t="s">
        <v>195</v>
      </c>
      <c r="BD35" s="101" t="s">
        <v>489</v>
      </c>
      <c r="BE35" s="113" t="s">
        <v>477</v>
      </c>
      <c r="BF35" s="45"/>
      <c r="BG35" s="45"/>
      <c r="BH35" s="45"/>
      <c r="BI35" s="45"/>
      <c r="BJ35" s="45"/>
      <c r="BK35" s="45"/>
      <c r="BL35" s="45"/>
      <c r="BM35" s="45"/>
      <c r="BN35" s="45"/>
      <c r="BO35" s="45"/>
      <c r="BP35" s="45"/>
      <c r="BQ35" s="45"/>
      <c r="BR35" s="45"/>
      <c r="BS35" s="45"/>
      <c r="BT35" s="45"/>
      <c r="BU35" s="45"/>
      <c r="BV35" s="45"/>
      <c r="BW35" s="45"/>
      <c r="BX35" s="45"/>
    </row>
    <row r="36" spans="1:76" s="61" customFormat="1" ht="409.5" x14ac:dyDescent="0.2">
      <c r="A36" s="154">
        <v>33</v>
      </c>
      <c r="B36" s="103" t="s">
        <v>62</v>
      </c>
      <c r="C36" s="115" t="s">
        <v>310</v>
      </c>
      <c r="D36" s="107" t="s">
        <v>499</v>
      </c>
      <c r="E36" s="107" t="s">
        <v>490</v>
      </c>
      <c r="F36" s="104" t="s">
        <v>491</v>
      </c>
      <c r="G36" s="103" t="s">
        <v>205</v>
      </c>
      <c r="H36" s="104" t="s">
        <v>492</v>
      </c>
      <c r="I36" s="104" t="s">
        <v>485</v>
      </c>
      <c r="J36" s="103" t="s">
        <v>486</v>
      </c>
      <c r="K36" s="104" t="s">
        <v>237</v>
      </c>
      <c r="L36" s="104" t="s">
        <v>396</v>
      </c>
      <c r="M36" s="104" t="s">
        <v>493</v>
      </c>
      <c r="N36" s="104" t="s">
        <v>493</v>
      </c>
      <c r="O36" s="104" t="s">
        <v>144</v>
      </c>
      <c r="P36" s="104" t="s">
        <v>475</v>
      </c>
      <c r="Q36" s="102" t="s">
        <v>238</v>
      </c>
      <c r="R36" s="102" t="s">
        <v>195</v>
      </c>
      <c r="S36" s="104" t="s">
        <v>490</v>
      </c>
      <c r="T36" s="104" t="s">
        <v>494</v>
      </c>
      <c r="U36" s="101" t="s">
        <v>239</v>
      </c>
      <c r="V36" s="101" t="s">
        <v>328</v>
      </c>
      <c r="W36" s="101" t="s">
        <v>239</v>
      </c>
      <c r="X36" s="101" t="s">
        <v>195</v>
      </c>
      <c r="Y36" s="101" t="s">
        <v>195</v>
      </c>
      <c r="Z36" s="101" t="s">
        <v>195</v>
      </c>
      <c r="AA36" s="101" t="s">
        <v>195</v>
      </c>
      <c r="AB36" s="101" t="s">
        <v>195</v>
      </c>
      <c r="AC36" s="105" t="s">
        <v>195</v>
      </c>
      <c r="AD36" s="118" t="s">
        <v>206</v>
      </c>
      <c r="AE36" s="109" t="s">
        <v>132</v>
      </c>
      <c r="AF36" s="120" t="str">
        <f t="shared" si="9"/>
        <v>ALTO</v>
      </c>
      <c r="AG36" s="109" t="s">
        <v>104</v>
      </c>
      <c r="AH36" s="120" t="str">
        <f t="shared" si="10"/>
        <v>ALTO</v>
      </c>
      <c r="AI36" s="109" t="s">
        <v>111</v>
      </c>
      <c r="AJ36" s="109" t="s">
        <v>119</v>
      </c>
      <c r="AK36" s="120" t="str">
        <f t="shared" si="4"/>
        <v>MEDIO</v>
      </c>
      <c r="AL36" s="121" t="str">
        <f>VLOOKUP($AD36,Tipologías!$B$3:$G$17,2,FALSE)</f>
        <v>ALTO</v>
      </c>
      <c r="AM36" s="121">
        <f t="shared" si="0"/>
        <v>3</v>
      </c>
      <c r="AN36" s="121" t="str">
        <f>VLOOKUP($AE36,Tipologías!$A$21:$C$24,3,FALSE)</f>
        <v>MEDIO</v>
      </c>
      <c r="AO36" s="121">
        <f t="shared" si="1"/>
        <v>2</v>
      </c>
      <c r="AP36" s="121">
        <f>VLOOKUP($AI36,Tipologías!$A$38:$B$42,2,FALSE)</f>
        <v>0.5</v>
      </c>
      <c r="AQ36" s="121">
        <f>VLOOKUP($AJ36,Tipologías!$A$46:$B$53,2,FALSE)</f>
        <v>2</v>
      </c>
      <c r="AR36" s="121" t="str">
        <f t="shared" si="5"/>
        <v>ALTO</v>
      </c>
      <c r="AS36" s="121" t="str">
        <f>VLOOKUP($AG36,Tipologías!$A$29:$C$33,3,FALSE)</f>
        <v>ALTO</v>
      </c>
      <c r="AT36" s="121" t="str">
        <f t="shared" si="6"/>
        <v>MEDIO</v>
      </c>
      <c r="AU36" s="121" t="str">
        <f t="shared" si="7"/>
        <v>ALTO</v>
      </c>
      <c r="AV36" s="121" t="str">
        <f>_xlfn.IFNA(VLOOKUP(AD36,Tipologías!$B$3:$G$17,4,0),"")</f>
        <v>INFORMACIÓN PÚBLICA CLASIFICADA</v>
      </c>
      <c r="AW36" s="121" t="str">
        <f t="shared" si="8"/>
        <v>IPC</v>
      </c>
      <c r="AX36" s="121" t="str">
        <f>_xlfn.IFNA(VLOOKUP(AD36,Tipologías!$B$3:$G$17,3,0),"")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36" s="121" t="str">
        <f>_xlfn.IFNA(VLOOKUP(AD36,Tipologías!$B$3:$G$17,5,0),"")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36" s="121" t="str">
        <f>_xlfn.IFNA(VLOOKUP(AD36,Tipologías!$B$3:$G$17,6,0),"")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36" s="108" t="s">
        <v>197</v>
      </c>
      <c r="BB36" s="106">
        <v>45833</v>
      </c>
      <c r="BC36" s="108" t="s">
        <v>201</v>
      </c>
      <c r="BD36" s="101" t="s">
        <v>489</v>
      </c>
      <c r="BE36" s="113" t="s">
        <v>477</v>
      </c>
      <c r="BF36" s="45"/>
      <c r="BG36" s="45"/>
      <c r="BH36" s="45"/>
      <c r="BI36" s="45"/>
      <c r="BJ36" s="45"/>
      <c r="BK36" s="45"/>
      <c r="BL36" s="45"/>
      <c r="BM36" s="45"/>
      <c r="BN36" s="45"/>
      <c r="BO36" s="45"/>
      <c r="BP36" s="45"/>
      <c r="BQ36" s="45"/>
      <c r="BR36" s="45"/>
      <c r="BS36" s="45"/>
      <c r="BT36" s="45"/>
      <c r="BU36" s="45"/>
      <c r="BV36" s="45"/>
      <c r="BW36" s="45"/>
      <c r="BX36" s="45"/>
    </row>
    <row r="37" spans="1:76" s="61" customFormat="1" ht="409.5" x14ac:dyDescent="0.2">
      <c r="A37" s="155">
        <v>34</v>
      </c>
      <c r="B37" s="103" t="s">
        <v>62</v>
      </c>
      <c r="C37" s="115" t="s">
        <v>310</v>
      </c>
      <c r="D37" s="107" t="s">
        <v>499</v>
      </c>
      <c r="E37" s="107" t="s">
        <v>495</v>
      </c>
      <c r="F37" s="104" t="s">
        <v>496</v>
      </c>
      <c r="G37" s="103" t="s">
        <v>205</v>
      </c>
      <c r="H37" s="104" t="s">
        <v>492</v>
      </c>
      <c r="I37" s="104" t="s">
        <v>485</v>
      </c>
      <c r="J37" s="103" t="s">
        <v>486</v>
      </c>
      <c r="K37" s="104" t="s">
        <v>237</v>
      </c>
      <c r="L37" s="104" t="s">
        <v>396</v>
      </c>
      <c r="M37" s="104" t="s">
        <v>492</v>
      </c>
      <c r="N37" s="104" t="s">
        <v>497</v>
      </c>
      <c r="O37" s="104" t="s">
        <v>146</v>
      </c>
      <c r="P37" s="104" t="s">
        <v>475</v>
      </c>
      <c r="Q37" s="102" t="s">
        <v>238</v>
      </c>
      <c r="R37" s="102" t="s">
        <v>195</v>
      </c>
      <c r="S37" s="104" t="s">
        <v>498</v>
      </c>
      <c r="T37" s="104" t="s">
        <v>495</v>
      </c>
      <c r="U37" s="101" t="s">
        <v>239</v>
      </c>
      <c r="V37" s="101" t="s">
        <v>328</v>
      </c>
      <c r="W37" s="101" t="s">
        <v>239</v>
      </c>
      <c r="X37" s="101" t="s">
        <v>195</v>
      </c>
      <c r="Y37" s="101" t="s">
        <v>195</v>
      </c>
      <c r="Z37" s="101" t="s">
        <v>195</v>
      </c>
      <c r="AA37" s="101" t="s">
        <v>195</v>
      </c>
      <c r="AB37" s="101" t="s">
        <v>195</v>
      </c>
      <c r="AC37" s="105" t="s">
        <v>195</v>
      </c>
      <c r="AD37" s="118" t="s">
        <v>206</v>
      </c>
      <c r="AE37" s="109" t="s">
        <v>132</v>
      </c>
      <c r="AF37" s="120" t="str">
        <f t="shared" si="9"/>
        <v>ALTO</v>
      </c>
      <c r="AG37" s="109" t="s">
        <v>102</v>
      </c>
      <c r="AH37" s="120" t="str">
        <f t="shared" si="10"/>
        <v>MEDIO</v>
      </c>
      <c r="AI37" s="109" t="s">
        <v>109</v>
      </c>
      <c r="AJ37" s="109" t="s">
        <v>121</v>
      </c>
      <c r="AK37" s="120" t="str">
        <f t="shared" si="4"/>
        <v>BAJO</v>
      </c>
      <c r="AL37" s="121" t="str">
        <f>VLOOKUP($AD37,Tipologías!$B$3:$G$17,2,FALSE)</f>
        <v>ALTO</v>
      </c>
      <c r="AM37" s="121">
        <f t="shared" si="0"/>
        <v>3</v>
      </c>
      <c r="AN37" s="121" t="str">
        <f>VLOOKUP($AE37,Tipologías!$A$21:$C$24,3,FALSE)</f>
        <v>MEDIO</v>
      </c>
      <c r="AO37" s="121">
        <f t="shared" si="1"/>
        <v>2</v>
      </c>
      <c r="AP37" s="121">
        <f>VLOOKUP($AI37,Tipologías!$A$38:$B$42,2,FALSE)</f>
        <v>0</v>
      </c>
      <c r="AQ37" s="121">
        <f>VLOOKUP($AJ37,Tipologías!$A$46:$B$53,2,FALSE)</f>
        <v>1.25</v>
      </c>
      <c r="AR37" s="121" t="str">
        <f t="shared" si="5"/>
        <v>ALTO</v>
      </c>
      <c r="AS37" s="121" t="str">
        <f>VLOOKUP($AG37,Tipologías!$A$29:$C$33,3,FALSE)</f>
        <v>MEDIO</v>
      </c>
      <c r="AT37" s="121" t="str">
        <f t="shared" si="6"/>
        <v>BAJO</v>
      </c>
      <c r="AU37" s="121" t="str">
        <f t="shared" si="7"/>
        <v>MEDIO</v>
      </c>
      <c r="AV37" s="121" t="str">
        <f>_xlfn.IFNA(VLOOKUP(AD37,Tipologías!$B$3:$G$17,4,0),"")</f>
        <v>INFORMACIÓN PÚBLICA CLASIFICADA</v>
      </c>
      <c r="AW37" s="121" t="str">
        <f t="shared" si="8"/>
        <v>IPC</v>
      </c>
      <c r="AX37" s="121" t="str">
        <f>_xlfn.IFNA(VLOOKUP(AD37,Tipologías!$B$3:$G$17,3,0),"")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37" s="121" t="str">
        <f>_xlfn.IFNA(VLOOKUP(AD37,Tipologías!$B$3:$G$17,5,0),"")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37" s="121" t="str">
        <f>_xlfn.IFNA(VLOOKUP(AD37,Tipologías!$B$3:$G$17,6,0),"")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37" s="108" t="s">
        <v>197</v>
      </c>
      <c r="BB37" s="106">
        <v>45833</v>
      </c>
      <c r="BC37" s="108" t="s">
        <v>201</v>
      </c>
      <c r="BD37" s="101" t="s">
        <v>489</v>
      </c>
      <c r="BE37" s="113" t="s">
        <v>477</v>
      </c>
      <c r="BF37" s="45"/>
      <c r="BG37" s="45"/>
      <c r="BH37" s="45"/>
      <c r="BI37" s="45"/>
      <c r="BJ37" s="45"/>
      <c r="BK37" s="45"/>
      <c r="BL37" s="45"/>
      <c r="BM37" s="45"/>
      <c r="BN37" s="45"/>
      <c r="BO37" s="45"/>
      <c r="BP37" s="45"/>
      <c r="BQ37" s="45"/>
      <c r="BR37" s="45"/>
      <c r="BS37" s="45"/>
      <c r="BT37" s="45"/>
      <c r="BU37" s="45"/>
      <c r="BV37" s="45"/>
      <c r="BW37" s="45"/>
      <c r="BX37" s="45"/>
    </row>
    <row r="38" spans="1:76" s="61" customFormat="1" ht="96" x14ac:dyDescent="0.2">
      <c r="A38" s="154">
        <v>35</v>
      </c>
      <c r="B38" s="103" t="s">
        <v>62</v>
      </c>
      <c r="C38" s="115" t="s">
        <v>162</v>
      </c>
      <c r="D38" s="107" t="s">
        <v>499</v>
      </c>
      <c r="E38" s="107" t="s">
        <v>500</v>
      </c>
      <c r="F38" s="104" t="s">
        <v>501</v>
      </c>
      <c r="G38" s="103" t="s">
        <v>173</v>
      </c>
      <c r="H38" s="104" t="s">
        <v>472</v>
      </c>
      <c r="I38" s="104" t="s">
        <v>472</v>
      </c>
      <c r="J38" s="103" t="s">
        <v>431</v>
      </c>
      <c r="K38" s="104" t="s">
        <v>237</v>
      </c>
      <c r="L38" s="104" t="s">
        <v>396</v>
      </c>
      <c r="M38" s="104" t="s">
        <v>415</v>
      </c>
      <c r="N38" s="104" t="s">
        <v>502</v>
      </c>
      <c r="O38" s="104" t="s">
        <v>144</v>
      </c>
      <c r="P38" s="104" t="s">
        <v>195</v>
      </c>
      <c r="Q38" s="102" t="s">
        <v>238</v>
      </c>
      <c r="R38" s="102" t="s">
        <v>195</v>
      </c>
      <c r="S38" s="104" t="s">
        <v>195</v>
      </c>
      <c r="T38" s="104" t="s">
        <v>195</v>
      </c>
      <c r="U38" s="101" t="s">
        <v>195</v>
      </c>
      <c r="V38" s="101" t="s">
        <v>195</v>
      </c>
      <c r="W38" s="101" t="s">
        <v>195</v>
      </c>
      <c r="X38" s="101" t="s">
        <v>195</v>
      </c>
      <c r="Y38" s="101" t="s">
        <v>239</v>
      </c>
      <c r="Z38" s="101" t="s">
        <v>195</v>
      </c>
      <c r="AA38" s="101" t="s">
        <v>195</v>
      </c>
      <c r="AB38" s="101" t="s">
        <v>195</v>
      </c>
      <c r="AC38" s="105" t="s">
        <v>195</v>
      </c>
      <c r="AD38" s="118" t="s">
        <v>89</v>
      </c>
      <c r="AE38" s="109" t="s">
        <v>130</v>
      </c>
      <c r="AF38" s="120" t="str">
        <f>AR38</f>
        <v>BAJO</v>
      </c>
      <c r="AG38" s="109" t="s">
        <v>101</v>
      </c>
      <c r="AH38" s="120" t="str">
        <f>_xlfn.IFNA((AS38),"")</f>
        <v>BAJO</v>
      </c>
      <c r="AI38" s="109" t="s">
        <v>111</v>
      </c>
      <c r="AJ38" s="109" t="s">
        <v>121</v>
      </c>
      <c r="AK38" s="120" t="str">
        <f t="shared" si="4"/>
        <v>BAJO</v>
      </c>
      <c r="AL38" s="121" t="str">
        <f>VLOOKUP($AD38,Tipologías!$B$3:$G$17,2,FALSE)</f>
        <v>BAJO</v>
      </c>
      <c r="AM38" s="121">
        <f t="shared" si="0"/>
        <v>1</v>
      </c>
      <c r="AN38" s="121" t="str">
        <f>VLOOKUP($AE38,Tipologías!$A$21:$C$24,3,FALSE)</f>
        <v>BAJO</v>
      </c>
      <c r="AO38" s="121">
        <f t="shared" si="1"/>
        <v>1</v>
      </c>
      <c r="AP38" s="121">
        <f>VLOOKUP($AI38,Tipologías!$A$38:$B$42,2,FALSE)</f>
        <v>0.5</v>
      </c>
      <c r="AQ38" s="121">
        <f>VLOOKUP($AJ38,Tipologías!$A$46:$B$53,2,FALSE)</f>
        <v>1.25</v>
      </c>
      <c r="AR38" s="121" t="str">
        <f t="shared" si="5"/>
        <v>BAJO</v>
      </c>
      <c r="AS38" s="121" t="str">
        <f>VLOOKUP($AG38,Tipologías!$A$29:$C$33,3,FALSE)</f>
        <v>BAJO</v>
      </c>
      <c r="AT38" s="121" t="str">
        <f t="shared" si="6"/>
        <v>BAJO</v>
      </c>
      <c r="AU38" s="121" t="str">
        <f t="shared" si="7"/>
        <v>BAJO</v>
      </c>
      <c r="AV38" s="121" t="str">
        <f>_xlfn.IFNA(VLOOKUP(AD38,Tipologías!$B$3:$G$17,4,0),"")</f>
        <v>INFORMACIÓN PÚBLICA</v>
      </c>
      <c r="AW38" s="121" t="str">
        <f t="shared" si="8"/>
        <v>IPB</v>
      </c>
      <c r="AX38" s="121" t="str">
        <f>_xlfn.IFNA(VLOOKUP(AD38,Tipologías!$B$3:$G$17,3,0),"")</f>
        <v>LEY 1712 DE 2014 LEY DE TRANSPARENCIA Y DERECHO DE ACCESO A LA INFORMACIÓN. ARTÍCULO 6 DEFINICIONES LITERAL B.</v>
      </c>
      <c r="AY38" s="121" t="str">
        <f>_xlfn.IFNA(VLOOKUP(AD38,Tipologías!$B$3:$G$17,5,0),"")</f>
        <v>N/A</v>
      </c>
      <c r="AZ38" s="121" t="str">
        <f>_xlfn.IFNA(VLOOKUP(AD38,Tipologías!$B$3:$G$17,6,0),"")</f>
        <v xml:space="preserve">N/A
</v>
      </c>
      <c r="BA38" s="108" t="s">
        <v>198</v>
      </c>
      <c r="BB38" s="106">
        <v>45833</v>
      </c>
      <c r="BC38" s="102" t="s">
        <v>195</v>
      </c>
      <c r="BD38" s="101" t="s">
        <v>503</v>
      </c>
      <c r="BE38" s="113" t="s">
        <v>504</v>
      </c>
      <c r="BF38" s="45"/>
      <c r="BG38" s="45"/>
      <c r="BH38" s="45"/>
      <c r="BI38" s="45"/>
      <c r="BJ38" s="45"/>
      <c r="BK38" s="45"/>
      <c r="BL38" s="45"/>
      <c r="BM38" s="45"/>
      <c r="BN38" s="45"/>
      <c r="BO38" s="45"/>
      <c r="BP38" s="45"/>
      <c r="BQ38" s="45"/>
      <c r="BR38" s="45"/>
      <c r="BS38" s="45"/>
      <c r="BT38" s="45"/>
      <c r="BU38" s="45"/>
      <c r="BV38" s="45"/>
      <c r="BW38" s="45"/>
      <c r="BX38" s="45"/>
    </row>
    <row r="39" spans="1:76" s="61" customFormat="1" ht="409.5" x14ac:dyDescent="0.2">
      <c r="A39" s="155">
        <v>36</v>
      </c>
      <c r="B39" s="103" t="s">
        <v>62</v>
      </c>
      <c r="C39" s="115" t="s">
        <v>162</v>
      </c>
      <c r="D39" s="107" t="s">
        <v>499</v>
      </c>
      <c r="E39" s="107" t="s">
        <v>505</v>
      </c>
      <c r="F39" s="104" t="s">
        <v>506</v>
      </c>
      <c r="G39" s="103" t="s">
        <v>205</v>
      </c>
      <c r="H39" s="104" t="s">
        <v>472</v>
      </c>
      <c r="I39" s="104" t="s">
        <v>507</v>
      </c>
      <c r="J39" s="103" t="s">
        <v>486</v>
      </c>
      <c r="K39" s="104" t="s">
        <v>237</v>
      </c>
      <c r="L39" s="104" t="s">
        <v>396</v>
      </c>
      <c r="M39" s="104" t="s">
        <v>415</v>
      </c>
      <c r="N39" s="104" t="s">
        <v>502</v>
      </c>
      <c r="O39" s="104" t="s">
        <v>151</v>
      </c>
      <c r="P39" s="104" t="s">
        <v>508</v>
      </c>
      <c r="Q39" s="102" t="s">
        <v>238</v>
      </c>
      <c r="R39" s="102" t="s">
        <v>238</v>
      </c>
      <c r="S39" s="104" t="s">
        <v>195</v>
      </c>
      <c r="T39" s="104" t="s">
        <v>195</v>
      </c>
      <c r="U39" s="101" t="s">
        <v>239</v>
      </c>
      <c r="V39" s="101" t="s">
        <v>239</v>
      </c>
      <c r="W39" s="101" t="s">
        <v>239</v>
      </c>
      <c r="X39" s="101" t="s">
        <v>239</v>
      </c>
      <c r="Y39" s="101" t="s">
        <v>239</v>
      </c>
      <c r="Z39" s="101" t="s">
        <v>239</v>
      </c>
      <c r="AA39" s="101" t="s">
        <v>195</v>
      </c>
      <c r="AB39" s="101" t="s">
        <v>195</v>
      </c>
      <c r="AC39" s="105" t="s">
        <v>195</v>
      </c>
      <c r="AD39" s="118" t="s">
        <v>206</v>
      </c>
      <c r="AE39" s="109" t="s">
        <v>134</v>
      </c>
      <c r="AF39" s="120" t="str">
        <f t="shared" ref="AF39:AF42" si="11">AR39</f>
        <v>ALTO</v>
      </c>
      <c r="AG39" s="109" t="s">
        <v>104</v>
      </c>
      <c r="AH39" s="120" t="str">
        <f t="shared" ref="AH39:AH42" si="12">_xlfn.IFNA((AS39),"")</f>
        <v>ALTO</v>
      </c>
      <c r="AI39" s="109" t="s">
        <v>115</v>
      </c>
      <c r="AJ39" s="109" t="s">
        <v>124</v>
      </c>
      <c r="AK39" s="120" t="str">
        <f t="shared" si="4"/>
        <v>MEDIO</v>
      </c>
      <c r="AL39" s="121" t="str">
        <f>VLOOKUP($AD39,Tipologías!$B$3:$G$17,2,FALSE)</f>
        <v>ALTO</v>
      </c>
      <c r="AM39" s="121">
        <f t="shared" si="0"/>
        <v>3</v>
      </c>
      <c r="AN39" s="121" t="str">
        <f>VLOOKUP($AE39,Tipologías!$A$21:$C$24,3,FALSE)</f>
        <v>ALTO</v>
      </c>
      <c r="AO39" s="121">
        <f t="shared" si="1"/>
        <v>3</v>
      </c>
      <c r="AP39" s="121">
        <f>VLOOKUP($AI39,Tipologías!$A$38:$B$42,2,FALSE)</f>
        <v>2</v>
      </c>
      <c r="AQ39" s="121">
        <f>VLOOKUP($AJ39,Tipologías!$A$46:$B$53,2,FALSE)</f>
        <v>0.25</v>
      </c>
      <c r="AR39" s="121" t="str">
        <f t="shared" si="5"/>
        <v>ALTO</v>
      </c>
      <c r="AS39" s="121" t="str">
        <f>VLOOKUP($AG39,Tipologías!$A$29:$C$33,3,FALSE)</f>
        <v>ALTO</v>
      </c>
      <c r="AT39" s="121" t="str">
        <f t="shared" si="6"/>
        <v>MEDIO</v>
      </c>
      <c r="AU39" s="121" t="str">
        <f t="shared" si="7"/>
        <v>ALTO</v>
      </c>
      <c r="AV39" s="121" t="str">
        <f>_xlfn.IFNA(VLOOKUP(AD39,Tipologías!$B$3:$G$17,4,0),"")</f>
        <v>INFORMACIÓN PÚBLICA CLASIFICADA</v>
      </c>
      <c r="AW39" s="121" t="str">
        <f t="shared" si="8"/>
        <v>IPC</v>
      </c>
      <c r="AX39" s="121" t="str">
        <f>_xlfn.IFNA(VLOOKUP(AD39,Tipologías!$B$3:$G$17,3,0),"")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39" s="121" t="str">
        <f>_xlfn.IFNA(VLOOKUP(AD39,Tipologías!$B$3:$G$17,5,0),"")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39" s="121" t="str">
        <f>_xlfn.IFNA(VLOOKUP(AD39,Tipologías!$B$3:$G$17,6,0),"")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39" s="108" t="s">
        <v>197</v>
      </c>
      <c r="BB39" s="106">
        <v>45833</v>
      </c>
      <c r="BC39" s="108" t="s">
        <v>201</v>
      </c>
      <c r="BD39" s="101" t="s">
        <v>503</v>
      </c>
      <c r="BE39" s="113" t="s">
        <v>504</v>
      </c>
      <c r="BF39" s="45"/>
      <c r="BG39" s="45"/>
      <c r="BH39" s="45"/>
      <c r="BI39" s="45"/>
      <c r="BJ39" s="45"/>
      <c r="BK39" s="45"/>
      <c r="BL39" s="45"/>
      <c r="BM39" s="45"/>
      <c r="BN39" s="45"/>
      <c r="BO39" s="45"/>
      <c r="BP39" s="45"/>
      <c r="BQ39" s="45"/>
      <c r="BR39" s="45"/>
      <c r="BS39" s="45"/>
      <c r="BT39" s="45"/>
      <c r="BU39" s="45"/>
      <c r="BV39" s="45"/>
      <c r="BW39" s="45"/>
      <c r="BX39" s="45"/>
    </row>
    <row r="40" spans="1:76" s="61" customFormat="1" ht="168" x14ac:dyDescent="0.2">
      <c r="A40" s="154">
        <v>37</v>
      </c>
      <c r="B40" s="103" t="s">
        <v>62</v>
      </c>
      <c r="C40" s="115" t="s">
        <v>162</v>
      </c>
      <c r="D40" s="107" t="s">
        <v>499</v>
      </c>
      <c r="E40" s="107" t="s">
        <v>509</v>
      </c>
      <c r="F40" s="104" t="s">
        <v>510</v>
      </c>
      <c r="G40" s="103" t="s">
        <v>205</v>
      </c>
      <c r="H40" s="104" t="s">
        <v>472</v>
      </c>
      <c r="I40" s="104" t="s">
        <v>472</v>
      </c>
      <c r="J40" s="103" t="s">
        <v>323</v>
      </c>
      <c r="K40" s="104" t="s">
        <v>237</v>
      </c>
      <c r="L40" s="104" t="s">
        <v>324</v>
      </c>
      <c r="M40" s="104" t="s">
        <v>195</v>
      </c>
      <c r="N40" s="104" t="s">
        <v>511</v>
      </c>
      <c r="O40" s="104" t="s">
        <v>151</v>
      </c>
      <c r="P40" s="104" t="s">
        <v>512</v>
      </c>
      <c r="Q40" s="102" t="s">
        <v>238</v>
      </c>
      <c r="R40" s="102" t="s">
        <v>195</v>
      </c>
      <c r="S40" s="104" t="s">
        <v>360</v>
      </c>
      <c r="T40" s="104" t="s">
        <v>513</v>
      </c>
      <c r="U40" s="101" t="s">
        <v>328</v>
      </c>
      <c r="V40" s="101" t="s">
        <v>239</v>
      </c>
      <c r="W40" s="101" t="s">
        <v>328</v>
      </c>
      <c r="X40" s="101" t="s">
        <v>328</v>
      </c>
      <c r="Y40" s="101" t="s">
        <v>328</v>
      </c>
      <c r="Z40" s="101" t="s">
        <v>328</v>
      </c>
      <c r="AA40" s="101" t="s">
        <v>195</v>
      </c>
      <c r="AB40" s="101" t="s">
        <v>195</v>
      </c>
      <c r="AC40" s="105" t="s">
        <v>195</v>
      </c>
      <c r="AD40" s="118" t="s">
        <v>89</v>
      </c>
      <c r="AE40" s="109" t="s">
        <v>130</v>
      </c>
      <c r="AF40" s="120" t="str">
        <f t="shared" si="11"/>
        <v>BAJO</v>
      </c>
      <c r="AG40" s="109" t="s">
        <v>101</v>
      </c>
      <c r="AH40" s="120" t="str">
        <f t="shared" si="12"/>
        <v>BAJO</v>
      </c>
      <c r="AI40" s="109" t="s">
        <v>109</v>
      </c>
      <c r="AJ40" s="109" t="s">
        <v>124</v>
      </c>
      <c r="AK40" s="120" t="str">
        <f t="shared" si="4"/>
        <v>BAJO</v>
      </c>
      <c r="AL40" s="121" t="str">
        <f>VLOOKUP($AD40,Tipologías!$B$3:$G$17,2,FALSE)</f>
        <v>BAJO</v>
      </c>
      <c r="AM40" s="121">
        <f t="shared" si="0"/>
        <v>1</v>
      </c>
      <c r="AN40" s="121" t="str">
        <f>VLOOKUP($AE40,Tipologías!$A$21:$C$24,3,FALSE)</f>
        <v>BAJO</v>
      </c>
      <c r="AO40" s="121">
        <f t="shared" si="1"/>
        <v>1</v>
      </c>
      <c r="AP40" s="121">
        <f>VLOOKUP($AI40,Tipologías!$A$38:$B$42,2,FALSE)</f>
        <v>0</v>
      </c>
      <c r="AQ40" s="121">
        <f>VLOOKUP($AJ40,Tipologías!$A$46:$B$53,2,FALSE)</f>
        <v>0.25</v>
      </c>
      <c r="AR40" s="121" t="str">
        <f t="shared" si="5"/>
        <v>BAJO</v>
      </c>
      <c r="AS40" s="121" t="str">
        <f>VLOOKUP($AG40,Tipologías!$A$29:$C$33,3,FALSE)</f>
        <v>BAJO</v>
      </c>
      <c r="AT40" s="121" t="str">
        <f t="shared" si="6"/>
        <v>BAJO</v>
      </c>
      <c r="AU40" s="121" t="str">
        <f t="shared" si="7"/>
        <v>BAJO</v>
      </c>
      <c r="AV40" s="121" t="str">
        <f>_xlfn.IFNA(VLOOKUP(AD40,Tipologías!$B$3:$G$17,4,0),"")</f>
        <v>INFORMACIÓN PÚBLICA</v>
      </c>
      <c r="AW40" s="121" t="str">
        <f t="shared" si="8"/>
        <v>IPB</v>
      </c>
      <c r="AX40" s="121" t="str">
        <f>_xlfn.IFNA(VLOOKUP(AD40,Tipologías!$B$3:$G$17,3,0),"")</f>
        <v>LEY 1712 DE 2014 LEY DE TRANSPARENCIA Y DERECHO DE ACCESO A LA INFORMACIÓN. ARTÍCULO 6 DEFINICIONES LITERAL B.</v>
      </c>
      <c r="AY40" s="121" t="str">
        <f>_xlfn.IFNA(VLOOKUP(AD40,Tipologías!$B$3:$G$17,5,0),"")</f>
        <v>N/A</v>
      </c>
      <c r="AZ40" s="121" t="str">
        <f>_xlfn.IFNA(VLOOKUP(AD40,Tipologías!$B$3:$G$17,6,0),"")</f>
        <v xml:space="preserve">N/A
</v>
      </c>
      <c r="BA40" s="108" t="s">
        <v>198</v>
      </c>
      <c r="BB40" s="106">
        <v>45833</v>
      </c>
      <c r="BC40" s="102" t="s">
        <v>195</v>
      </c>
      <c r="BD40" s="101" t="s">
        <v>503</v>
      </c>
      <c r="BE40" s="113" t="s">
        <v>504</v>
      </c>
      <c r="BF40" s="45"/>
      <c r="BG40" s="45"/>
      <c r="BH40" s="45"/>
      <c r="BI40" s="45"/>
      <c r="BJ40" s="45"/>
      <c r="BK40" s="45"/>
      <c r="BL40" s="45"/>
      <c r="BM40" s="45"/>
      <c r="BN40" s="45"/>
      <c r="BO40" s="45"/>
      <c r="BP40" s="45"/>
      <c r="BQ40" s="45"/>
      <c r="BR40" s="45"/>
      <c r="BS40" s="45"/>
      <c r="BT40" s="45"/>
      <c r="BU40" s="45"/>
      <c r="BV40" s="45"/>
      <c r="BW40" s="45"/>
      <c r="BX40" s="45"/>
    </row>
    <row r="41" spans="1:76" s="61" customFormat="1" ht="144" x14ac:dyDescent="0.2">
      <c r="A41" s="155">
        <v>38</v>
      </c>
      <c r="B41" s="103" t="s">
        <v>62</v>
      </c>
      <c r="C41" s="115" t="s">
        <v>162</v>
      </c>
      <c r="D41" s="107" t="s">
        <v>499</v>
      </c>
      <c r="E41" s="107" t="s">
        <v>514</v>
      </c>
      <c r="F41" s="104" t="s">
        <v>515</v>
      </c>
      <c r="G41" s="103" t="s">
        <v>205</v>
      </c>
      <c r="H41" s="104" t="s">
        <v>472</v>
      </c>
      <c r="I41" s="104" t="s">
        <v>472</v>
      </c>
      <c r="J41" s="103" t="s">
        <v>323</v>
      </c>
      <c r="K41" s="104" t="s">
        <v>237</v>
      </c>
      <c r="L41" s="104" t="s">
        <v>396</v>
      </c>
      <c r="M41" s="104" t="s">
        <v>195</v>
      </c>
      <c r="N41" s="104" t="s">
        <v>516</v>
      </c>
      <c r="O41" s="104" t="s">
        <v>151</v>
      </c>
      <c r="P41" s="104" t="s">
        <v>512</v>
      </c>
      <c r="Q41" s="102" t="s">
        <v>238</v>
      </c>
      <c r="R41" s="102" t="s">
        <v>195</v>
      </c>
      <c r="S41" s="104" t="s">
        <v>498</v>
      </c>
      <c r="T41" s="104" t="s">
        <v>514</v>
      </c>
      <c r="U41" s="101" t="s">
        <v>328</v>
      </c>
      <c r="V41" s="101" t="s">
        <v>239</v>
      </c>
      <c r="W41" s="101" t="s">
        <v>328</v>
      </c>
      <c r="X41" s="101" t="s">
        <v>328</v>
      </c>
      <c r="Y41" s="101" t="s">
        <v>328</v>
      </c>
      <c r="Z41" s="101" t="s">
        <v>328</v>
      </c>
      <c r="AA41" s="101" t="s">
        <v>195</v>
      </c>
      <c r="AB41" s="101" t="s">
        <v>195</v>
      </c>
      <c r="AC41" s="105" t="s">
        <v>195</v>
      </c>
      <c r="AD41" s="118" t="s">
        <v>89</v>
      </c>
      <c r="AE41" s="109" t="s">
        <v>130</v>
      </c>
      <c r="AF41" s="120" t="str">
        <f t="shared" si="11"/>
        <v>BAJO</v>
      </c>
      <c r="AG41" s="109" t="s">
        <v>101</v>
      </c>
      <c r="AH41" s="120" t="str">
        <f t="shared" si="12"/>
        <v>BAJO</v>
      </c>
      <c r="AI41" s="109" t="s">
        <v>111</v>
      </c>
      <c r="AJ41" s="109" t="s">
        <v>124</v>
      </c>
      <c r="AK41" s="120" t="str">
        <f t="shared" si="4"/>
        <v>BAJO</v>
      </c>
      <c r="AL41" s="121" t="str">
        <f>VLOOKUP($AD41,Tipologías!$B$3:$G$17,2,FALSE)</f>
        <v>BAJO</v>
      </c>
      <c r="AM41" s="121">
        <f t="shared" si="0"/>
        <v>1</v>
      </c>
      <c r="AN41" s="121" t="str">
        <f>VLOOKUP($AE41,Tipologías!$A$21:$C$24,3,FALSE)</f>
        <v>BAJO</v>
      </c>
      <c r="AO41" s="121">
        <f t="shared" si="1"/>
        <v>1</v>
      </c>
      <c r="AP41" s="121">
        <f>VLOOKUP($AI41,Tipologías!$A$38:$B$42,2,FALSE)</f>
        <v>0.5</v>
      </c>
      <c r="AQ41" s="121">
        <f>VLOOKUP($AJ41,Tipologías!$A$46:$B$53,2,FALSE)</f>
        <v>0.25</v>
      </c>
      <c r="AR41" s="121" t="str">
        <f t="shared" si="5"/>
        <v>BAJO</v>
      </c>
      <c r="AS41" s="121" t="str">
        <f>VLOOKUP($AG41,Tipologías!$A$29:$C$33,3,FALSE)</f>
        <v>BAJO</v>
      </c>
      <c r="AT41" s="121" t="str">
        <f t="shared" si="6"/>
        <v>BAJO</v>
      </c>
      <c r="AU41" s="121" t="str">
        <f t="shared" si="7"/>
        <v>BAJO</v>
      </c>
      <c r="AV41" s="121" t="str">
        <f>_xlfn.IFNA(VLOOKUP(AD41,Tipologías!$B$3:$G$17,4,0),"")</f>
        <v>INFORMACIÓN PÚBLICA</v>
      </c>
      <c r="AW41" s="121" t="str">
        <f t="shared" si="8"/>
        <v>IPB</v>
      </c>
      <c r="AX41" s="121" t="str">
        <f>_xlfn.IFNA(VLOOKUP(AD41,Tipologías!$B$3:$G$17,3,0),"")</f>
        <v>LEY 1712 DE 2014 LEY DE TRANSPARENCIA Y DERECHO DE ACCESO A LA INFORMACIÓN. ARTÍCULO 6 DEFINICIONES LITERAL B.</v>
      </c>
      <c r="AY41" s="121" t="str">
        <f>_xlfn.IFNA(VLOOKUP(AD41,Tipologías!$B$3:$G$17,5,0),"")</f>
        <v>N/A</v>
      </c>
      <c r="AZ41" s="121" t="str">
        <f>_xlfn.IFNA(VLOOKUP(AD41,Tipologías!$B$3:$G$17,6,0),"")</f>
        <v xml:space="preserve">N/A
</v>
      </c>
      <c r="BA41" s="108" t="s">
        <v>198</v>
      </c>
      <c r="BB41" s="106">
        <v>45833</v>
      </c>
      <c r="BC41" s="102" t="s">
        <v>195</v>
      </c>
      <c r="BD41" s="101" t="s">
        <v>503</v>
      </c>
      <c r="BE41" s="113" t="s">
        <v>504</v>
      </c>
      <c r="BF41" s="45"/>
      <c r="BG41" s="45"/>
      <c r="BH41" s="45"/>
      <c r="BI41" s="45"/>
      <c r="BJ41" s="45"/>
      <c r="BK41" s="45"/>
      <c r="BL41" s="45"/>
      <c r="BM41" s="45"/>
      <c r="BN41" s="45"/>
      <c r="BO41" s="45"/>
      <c r="BP41" s="45"/>
      <c r="BQ41" s="45"/>
      <c r="BR41" s="45"/>
      <c r="BS41" s="45"/>
      <c r="BT41" s="45"/>
      <c r="BU41" s="45"/>
      <c r="BV41" s="45"/>
      <c r="BW41" s="45"/>
      <c r="BX41" s="45"/>
    </row>
    <row r="42" spans="1:76" s="61" customFormat="1" ht="120" x14ac:dyDescent="0.2">
      <c r="A42" s="154">
        <v>39</v>
      </c>
      <c r="B42" s="103" t="s">
        <v>62</v>
      </c>
      <c r="C42" s="115" t="s">
        <v>162</v>
      </c>
      <c r="D42" s="107" t="s">
        <v>499</v>
      </c>
      <c r="E42" s="107" t="s">
        <v>517</v>
      </c>
      <c r="F42" s="104" t="s">
        <v>518</v>
      </c>
      <c r="G42" s="103" t="s">
        <v>205</v>
      </c>
      <c r="H42" s="104" t="s">
        <v>472</v>
      </c>
      <c r="I42" s="104" t="s">
        <v>472</v>
      </c>
      <c r="J42" s="103" t="s">
        <v>323</v>
      </c>
      <c r="K42" s="104" t="s">
        <v>237</v>
      </c>
      <c r="L42" s="104" t="s">
        <v>324</v>
      </c>
      <c r="M42" s="104" t="s">
        <v>195</v>
      </c>
      <c r="N42" s="104" t="s">
        <v>519</v>
      </c>
      <c r="O42" s="104" t="s">
        <v>151</v>
      </c>
      <c r="P42" s="104" t="s">
        <v>365</v>
      </c>
      <c r="Q42" s="102" t="s">
        <v>238</v>
      </c>
      <c r="R42" s="102" t="s">
        <v>195</v>
      </c>
      <c r="S42" s="104" t="s">
        <v>520</v>
      </c>
      <c r="T42" s="104" t="s">
        <v>521</v>
      </c>
      <c r="U42" s="101" t="s">
        <v>328</v>
      </c>
      <c r="V42" s="101" t="s">
        <v>239</v>
      </c>
      <c r="W42" s="101" t="s">
        <v>328</v>
      </c>
      <c r="X42" s="101" t="s">
        <v>328</v>
      </c>
      <c r="Y42" s="101" t="s">
        <v>328</v>
      </c>
      <c r="Z42" s="101" t="s">
        <v>328</v>
      </c>
      <c r="AA42" s="101" t="s">
        <v>195</v>
      </c>
      <c r="AB42" s="101" t="s">
        <v>195</v>
      </c>
      <c r="AC42" s="105" t="s">
        <v>195</v>
      </c>
      <c r="AD42" s="118" t="s">
        <v>89</v>
      </c>
      <c r="AE42" s="109" t="s">
        <v>130</v>
      </c>
      <c r="AF42" s="120" t="str">
        <f t="shared" si="11"/>
        <v>BAJO</v>
      </c>
      <c r="AG42" s="109" t="s">
        <v>101</v>
      </c>
      <c r="AH42" s="120" t="str">
        <f t="shared" si="12"/>
        <v>BAJO</v>
      </c>
      <c r="AI42" s="109" t="s">
        <v>109</v>
      </c>
      <c r="AJ42" s="109" t="s">
        <v>124</v>
      </c>
      <c r="AK42" s="120" t="str">
        <f t="shared" si="4"/>
        <v>BAJO</v>
      </c>
      <c r="AL42" s="121" t="str">
        <f>VLOOKUP($AD42,Tipologías!$B$3:$G$17,2,FALSE)</f>
        <v>BAJO</v>
      </c>
      <c r="AM42" s="121">
        <f t="shared" si="0"/>
        <v>1</v>
      </c>
      <c r="AN42" s="121" t="str">
        <f>VLOOKUP($AE42,Tipologías!$A$21:$C$24,3,FALSE)</f>
        <v>BAJO</v>
      </c>
      <c r="AO42" s="121">
        <f t="shared" si="1"/>
        <v>1</v>
      </c>
      <c r="AP42" s="121">
        <f>VLOOKUP($AI42,Tipologías!$A$38:$B$42,2,FALSE)</f>
        <v>0</v>
      </c>
      <c r="AQ42" s="121">
        <f>VLOOKUP($AJ42,Tipologías!$A$46:$B$53,2,FALSE)</f>
        <v>0.25</v>
      </c>
      <c r="AR42" s="121" t="str">
        <f t="shared" si="5"/>
        <v>BAJO</v>
      </c>
      <c r="AS42" s="121" t="str">
        <f>VLOOKUP($AG42,Tipologías!$A$29:$C$33,3,FALSE)</f>
        <v>BAJO</v>
      </c>
      <c r="AT42" s="121" t="str">
        <f t="shared" si="6"/>
        <v>BAJO</v>
      </c>
      <c r="AU42" s="121" t="str">
        <f t="shared" si="7"/>
        <v>BAJO</v>
      </c>
      <c r="AV42" s="121" t="str">
        <f>_xlfn.IFNA(VLOOKUP(AD42,Tipologías!$B$3:$G$17,4,0),"")</f>
        <v>INFORMACIÓN PÚBLICA</v>
      </c>
      <c r="AW42" s="121" t="str">
        <f t="shared" si="8"/>
        <v>IPB</v>
      </c>
      <c r="AX42" s="121" t="str">
        <f>_xlfn.IFNA(VLOOKUP(AD42,Tipologías!$B$3:$G$17,3,0),"")</f>
        <v>LEY 1712 DE 2014 LEY DE TRANSPARENCIA Y DERECHO DE ACCESO A LA INFORMACIÓN. ARTÍCULO 6 DEFINICIONES LITERAL B.</v>
      </c>
      <c r="AY42" s="121" t="str">
        <f>_xlfn.IFNA(VLOOKUP(AD42,Tipologías!$B$3:$G$17,5,0),"")</f>
        <v>N/A</v>
      </c>
      <c r="AZ42" s="121" t="str">
        <f>_xlfn.IFNA(VLOOKUP(AD42,Tipologías!$B$3:$G$17,6,0),"")</f>
        <v xml:space="preserve">N/A
</v>
      </c>
      <c r="BA42" s="108" t="s">
        <v>198</v>
      </c>
      <c r="BB42" s="106">
        <v>45833</v>
      </c>
      <c r="BC42" s="102" t="s">
        <v>195</v>
      </c>
      <c r="BD42" s="101" t="s">
        <v>503</v>
      </c>
      <c r="BE42" s="113" t="s">
        <v>504</v>
      </c>
      <c r="BF42" s="45"/>
      <c r="BG42" s="45"/>
      <c r="BH42" s="45"/>
      <c r="BI42" s="45"/>
      <c r="BJ42" s="45"/>
      <c r="BK42" s="45"/>
      <c r="BL42" s="45"/>
      <c r="BM42" s="45"/>
      <c r="BN42" s="45"/>
      <c r="BO42" s="45"/>
      <c r="BP42" s="45"/>
      <c r="BQ42" s="45"/>
      <c r="BR42" s="45"/>
      <c r="BS42" s="45"/>
      <c r="BT42" s="45"/>
      <c r="BU42" s="45"/>
      <c r="BV42" s="45"/>
      <c r="BW42" s="45"/>
      <c r="BX42" s="45"/>
    </row>
    <row r="43" spans="1:76" s="61" customFormat="1" ht="84" x14ac:dyDescent="0.2">
      <c r="A43" s="155">
        <v>40</v>
      </c>
      <c r="B43" s="103" t="s">
        <v>65</v>
      </c>
      <c r="C43" s="115" t="s">
        <v>312</v>
      </c>
      <c r="D43" s="107" t="s">
        <v>61</v>
      </c>
      <c r="E43" s="141" t="s">
        <v>522</v>
      </c>
      <c r="F43" s="141" t="s">
        <v>523</v>
      </c>
      <c r="G43" s="103" t="s">
        <v>205</v>
      </c>
      <c r="H43" s="141" t="s">
        <v>61</v>
      </c>
      <c r="I43" s="141" t="s">
        <v>524</v>
      </c>
      <c r="J43" s="115" t="s">
        <v>323</v>
      </c>
      <c r="K43" s="141" t="s">
        <v>237</v>
      </c>
      <c r="L43" s="141" t="s">
        <v>396</v>
      </c>
      <c r="M43" s="141" t="s">
        <v>195</v>
      </c>
      <c r="N43" s="141" t="s">
        <v>525</v>
      </c>
      <c r="O43" s="141" t="s">
        <v>151</v>
      </c>
      <c r="P43" s="141" t="s">
        <v>526</v>
      </c>
      <c r="Q43" s="142" t="s">
        <v>238</v>
      </c>
      <c r="R43" s="142" t="s">
        <v>195</v>
      </c>
      <c r="S43" s="141" t="s">
        <v>522</v>
      </c>
      <c r="T43" s="141" t="s">
        <v>527</v>
      </c>
      <c r="U43" s="143" t="s">
        <v>239</v>
      </c>
      <c r="V43" s="143" t="s">
        <v>239</v>
      </c>
      <c r="W43" s="143" t="s">
        <v>328</v>
      </c>
      <c r="X43" s="143" t="s">
        <v>328</v>
      </c>
      <c r="Y43" s="143" t="s">
        <v>328</v>
      </c>
      <c r="Z43" s="143" t="s">
        <v>328</v>
      </c>
      <c r="AA43" s="143" t="s">
        <v>195</v>
      </c>
      <c r="AB43" s="143" t="s">
        <v>195</v>
      </c>
      <c r="AC43" s="144" t="s">
        <v>195</v>
      </c>
      <c r="AD43" s="118" t="s">
        <v>89</v>
      </c>
      <c r="AE43" s="109" t="s">
        <v>130</v>
      </c>
      <c r="AF43" s="145" t="str">
        <f>AR43</f>
        <v>BAJO</v>
      </c>
      <c r="AG43" s="143" t="s">
        <v>102</v>
      </c>
      <c r="AH43" s="145" t="str">
        <f>_xlfn.IFNA((AS43),"")</f>
        <v>MEDIO</v>
      </c>
      <c r="AI43" s="109" t="s">
        <v>113</v>
      </c>
      <c r="AJ43" s="143" t="s">
        <v>122</v>
      </c>
      <c r="AK43" s="120" t="str">
        <f t="shared" si="4"/>
        <v>MEDIO</v>
      </c>
      <c r="AL43" s="121" t="str">
        <f>VLOOKUP($AD43,Tipologías!$B$3:$G$17,2,FALSE)</f>
        <v>BAJO</v>
      </c>
      <c r="AM43" s="121">
        <f t="shared" si="0"/>
        <v>1</v>
      </c>
      <c r="AN43" s="121" t="str">
        <f>VLOOKUP($AE43,Tipologías!$A$21:$C$24,3,FALSE)</f>
        <v>BAJO</v>
      </c>
      <c r="AO43" s="121">
        <f t="shared" si="1"/>
        <v>1</v>
      </c>
      <c r="AP43" s="121">
        <f>VLOOKUP($AI43,Tipologías!$A$38:$B$42,2,FALSE)</f>
        <v>1</v>
      </c>
      <c r="AQ43" s="121">
        <f>VLOOKUP($AJ43,Tipologías!$A$46:$B$53,2,FALSE)</f>
        <v>1</v>
      </c>
      <c r="AR43" s="121" t="str">
        <f t="shared" si="5"/>
        <v>BAJO</v>
      </c>
      <c r="AS43" s="121" t="str">
        <f>VLOOKUP($AG43,Tipologías!$A$29:$C$33,3,FALSE)</f>
        <v>MEDIO</v>
      </c>
      <c r="AT43" s="121" t="str">
        <f t="shared" si="6"/>
        <v>MEDIO</v>
      </c>
      <c r="AU43" s="121" t="str">
        <f t="shared" si="7"/>
        <v>MEDIO</v>
      </c>
      <c r="AV43" s="121" t="str">
        <f>_xlfn.IFNA(VLOOKUP(AD43,Tipologías!$B$3:$G$17,4,0),"")</f>
        <v>INFORMACIÓN PÚBLICA</v>
      </c>
      <c r="AW43" s="121" t="str">
        <f t="shared" si="8"/>
        <v>IPB</v>
      </c>
      <c r="AX43" s="121" t="str">
        <f>_xlfn.IFNA(VLOOKUP(AD43,Tipologías!$B$3:$G$17,3,0),"")</f>
        <v>LEY 1712 DE 2014 LEY DE TRANSPARENCIA Y DERECHO DE ACCESO A LA INFORMACIÓN. ARTÍCULO 6 DEFINICIONES LITERAL B.</v>
      </c>
      <c r="AY43" s="121" t="str">
        <f>_xlfn.IFNA(VLOOKUP(AD43,Tipologías!$B$3:$G$17,5,0),"")</f>
        <v>N/A</v>
      </c>
      <c r="AZ43" s="121" t="str">
        <f>_xlfn.IFNA(VLOOKUP(AD43,Tipologías!$B$3:$G$17,6,0),"")</f>
        <v xml:space="preserve">N/A
</v>
      </c>
      <c r="BA43" s="108" t="s">
        <v>198</v>
      </c>
      <c r="BB43" s="146">
        <v>45838</v>
      </c>
      <c r="BC43" s="102" t="s">
        <v>195</v>
      </c>
      <c r="BD43" s="143" t="s">
        <v>528</v>
      </c>
      <c r="BE43" s="147" t="s">
        <v>529</v>
      </c>
      <c r="BF43" s="45"/>
      <c r="BG43" s="45"/>
      <c r="BH43" s="45"/>
      <c r="BI43" s="45"/>
      <c r="BJ43" s="45"/>
      <c r="BK43" s="45"/>
      <c r="BL43" s="45"/>
      <c r="BM43" s="45"/>
      <c r="BN43" s="45"/>
      <c r="BO43" s="45"/>
      <c r="BP43" s="45"/>
      <c r="BQ43" s="45"/>
      <c r="BR43" s="45"/>
      <c r="BS43" s="45"/>
      <c r="BT43" s="45"/>
      <c r="BU43" s="45"/>
      <c r="BV43" s="45"/>
      <c r="BW43" s="45"/>
      <c r="BX43" s="45"/>
    </row>
    <row r="44" spans="1:76" s="61" customFormat="1" ht="108" x14ac:dyDescent="0.2">
      <c r="A44" s="154">
        <v>41</v>
      </c>
      <c r="B44" s="103" t="s">
        <v>65</v>
      </c>
      <c r="C44" s="115" t="s">
        <v>312</v>
      </c>
      <c r="D44" s="107" t="s">
        <v>61</v>
      </c>
      <c r="E44" s="107" t="s">
        <v>317</v>
      </c>
      <c r="F44" s="148" t="s">
        <v>530</v>
      </c>
      <c r="G44" s="103" t="s">
        <v>205</v>
      </c>
      <c r="H44" s="148" t="s">
        <v>61</v>
      </c>
      <c r="I44" s="148" t="s">
        <v>524</v>
      </c>
      <c r="J44" s="103" t="s">
        <v>323</v>
      </c>
      <c r="K44" s="148" t="s">
        <v>237</v>
      </c>
      <c r="L44" s="148" t="s">
        <v>324</v>
      </c>
      <c r="M44" s="148" t="s">
        <v>195</v>
      </c>
      <c r="N44" s="148" t="s">
        <v>531</v>
      </c>
      <c r="O44" s="148" t="s">
        <v>151</v>
      </c>
      <c r="P44" s="148" t="s">
        <v>526</v>
      </c>
      <c r="Q44" s="149" t="s">
        <v>238</v>
      </c>
      <c r="R44" s="149" t="s">
        <v>195</v>
      </c>
      <c r="S44" s="148" t="s">
        <v>317</v>
      </c>
      <c r="T44" s="148" t="s">
        <v>532</v>
      </c>
      <c r="U44" s="150" t="s">
        <v>239</v>
      </c>
      <c r="V44" s="150" t="s">
        <v>239</v>
      </c>
      <c r="W44" s="150" t="s">
        <v>328</v>
      </c>
      <c r="X44" s="150" t="s">
        <v>328</v>
      </c>
      <c r="Y44" s="150" t="s">
        <v>328</v>
      </c>
      <c r="Z44" s="150" t="s">
        <v>328</v>
      </c>
      <c r="AA44" s="150" t="s">
        <v>195</v>
      </c>
      <c r="AB44" s="150" t="s">
        <v>195</v>
      </c>
      <c r="AC44" s="151" t="s">
        <v>195</v>
      </c>
      <c r="AD44" s="118" t="s">
        <v>89</v>
      </c>
      <c r="AE44" s="109" t="s">
        <v>130</v>
      </c>
      <c r="AF44" s="145" t="str">
        <f t="shared" ref="AF44:AF63" si="13">AR44</f>
        <v>BAJO</v>
      </c>
      <c r="AG44" s="150" t="s">
        <v>102</v>
      </c>
      <c r="AH44" s="145" t="str">
        <f t="shared" ref="AH44:AH63" si="14">_xlfn.IFNA((AS44),"")</f>
        <v>MEDIO</v>
      </c>
      <c r="AI44" s="109" t="s">
        <v>115</v>
      </c>
      <c r="AJ44" s="150" t="s">
        <v>119</v>
      </c>
      <c r="AK44" s="120" t="str">
        <f t="shared" si="4"/>
        <v>ALTO</v>
      </c>
      <c r="AL44" s="121" t="str">
        <f>VLOOKUP($AD44,Tipologías!$B$3:$G$17,2,FALSE)</f>
        <v>BAJO</v>
      </c>
      <c r="AM44" s="121">
        <f t="shared" si="0"/>
        <v>1</v>
      </c>
      <c r="AN44" s="121" t="str">
        <f>VLOOKUP($AE44,Tipologías!$A$21:$C$24,3,FALSE)</f>
        <v>BAJO</v>
      </c>
      <c r="AO44" s="121">
        <f t="shared" si="1"/>
        <v>1</v>
      </c>
      <c r="AP44" s="121">
        <f>VLOOKUP($AI44,Tipologías!$A$38:$B$42,2,FALSE)</f>
        <v>2</v>
      </c>
      <c r="AQ44" s="121">
        <f>VLOOKUP($AJ44,Tipologías!$A$46:$B$53,2,FALSE)</f>
        <v>2</v>
      </c>
      <c r="AR44" s="121" t="str">
        <f t="shared" si="5"/>
        <v>BAJO</v>
      </c>
      <c r="AS44" s="121" t="str">
        <f>VLOOKUP($AG44,Tipologías!$A$29:$C$33,3,FALSE)</f>
        <v>MEDIO</v>
      </c>
      <c r="AT44" s="121" t="str">
        <f t="shared" si="6"/>
        <v>ALTO</v>
      </c>
      <c r="AU44" s="121" t="str">
        <f t="shared" si="7"/>
        <v>MEDIO</v>
      </c>
      <c r="AV44" s="121" t="str">
        <f>_xlfn.IFNA(VLOOKUP(AD44,Tipologías!$B$3:$G$17,4,0),"")</f>
        <v>INFORMACIÓN PÚBLICA</v>
      </c>
      <c r="AW44" s="121" t="str">
        <f t="shared" si="8"/>
        <v>IPB</v>
      </c>
      <c r="AX44" s="121" t="str">
        <f>_xlfn.IFNA(VLOOKUP(AD44,Tipologías!$B$3:$G$17,3,0),"")</f>
        <v>LEY 1712 DE 2014 LEY DE TRANSPARENCIA Y DERECHO DE ACCESO A LA INFORMACIÓN. ARTÍCULO 6 DEFINICIONES LITERAL B.</v>
      </c>
      <c r="AY44" s="121" t="str">
        <f>_xlfn.IFNA(VLOOKUP(AD44,Tipologías!$B$3:$G$17,5,0),"")</f>
        <v>N/A</v>
      </c>
      <c r="AZ44" s="121" t="str">
        <f>_xlfn.IFNA(VLOOKUP(AD44,Tipologías!$B$3:$G$17,6,0),"")</f>
        <v xml:space="preserve">N/A
</v>
      </c>
      <c r="BA44" s="108" t="s">
        <v>198</v>
      </c>
      <c r="BB44" s="146">
        <v>45838</v>
      </c>
      <c r="BC44" s="102" t="s">
        <v>195</v>
      </c>
      <c r="BD44" s="150" t="s">
        <v>528</v>
      </c>
      <c r="BE44" s="152" t="s">
        <v>529</v>
      </c>
      <c r="BF44" s="45"/>
      <c r="BG44" s="45"/>
      <c r="BH44" s="45"/>
      <c r="BI44" s="45"/>
      <c r="BJ44" s="45"/>
      <c r="BK44" s="45"/>
      <c r="BL44" s="45"/>
      <c r="BM44" s="45"/>
      <c r="BN44" s="45"/>
      <c r="BO44" s="45"/>
      <c r="BP44" s="45"/>
      <c r="BQ44" s="45"/>
      <c r="BR44" s="45"/>
      <c r="BS44" s="45"/>
      <c r="BT44" s="45"/>
      <c r="BU44" s="45"/>
      <c r="BV44" s="45"/>
      <c r="BW44" s="45"/>
      <c r="BX44" s="45"/>
    </row>
    <row r="45" spans="1:76" s="61" customFormat="1" ht="108" x14ac:dyDescent="0.2">
      <c r="A45" s="155">
        <v>42</v>
      </c>
      <c r="B45" s="103" t="s">
        <v>65</v>
      </c>
      <c r="C45" s="115" t="s">
        <v>312</v>
      </c>
      <c r="D45" s="107" t="s">
        <v>61</v>
      </c>
      <c r="E45" s="107" t="s">
        <v>533</v>
      </c>
      <c r="F45" s="148" t="s">
        <v>534</v>
      </c>
      <c r="G45" s="103" t="s">
        <v>205</v>
      </c>
      <c r="H45" s="148" t="s">
        <v>61</v>
      </c>
      <c r="I45" s="148" t="s">
        <v>524</v>
      </c>
      <c r="J45" s="103" t="s">
        <v>323</v>
      </c>
      <c r="K45" s="148" t="s">
        <v>237</v>
      </c>
      <c r="L45" s="148" t="s">
        <v>324</v>
      </c>
      <c r="M45" s="148" t="s">
        <v>195</v>
      </c>
      <c r="N45" s="148" t="s">
        <v>531</v>
      </c>
      <c r="O45" s="148" t="s">
        <v>150</v>
      </c>
      <c r="P45" s="148" t="s">
        <v>535</v>
      </c>
      <c r="Q45" s="149" t="s">
        <v>238</v>
      </c>
      <c r="R45" s="149" t="s">
        <v>195</v>
      </c>
      <c r="S45" s="148" t="s">
        <v>360</v>
      </c>
      <c r="T45" s="148" t="s">
        <v>536</v>
      </c>
      <c r="U45" s="150" t="s">
        <v>239</v>
      </c>
      <c r="V45" s="150" t="s">
        <v>239</v>
      </c>
      <c r="W45" s="150" t="s">
        <v>328</v>
      </c>
      <c r="X45" s="150" t="s">
        <v>328</v>
      </c>
      <c r="Y45" s="150" t="s">
        <v>328</v>
      </c>
      <c r="Z45" s="150" t="s">
        <v>328</v>
      </c>
      <c r="AA45" s="150" t="s">
        <v>195</v>
      </c>
      <c r="AB45" s="150" t="s">
        <v>195</v>
      </c>
      <c r="AC45" s="151" t="s">
        <v>195</v>
      </c>
      <c r="AD45" s="118" t="s">
        <v>89</v>
      </c>
      <c r="AE45" s="109" t="s">
        <v>130</v>
      </c>
      <c r="AF45" s="145" t="str">
        <f t="shared" si="13"/>
        <v>BAJO</v>
      </c>
      <c r="AG45" s="150" t="s">
        <v>102</v>
      </c>
      <c r="AH45" s="145" t="str">
        <f t="shared" si="14"/>
        <v>MEDIO</v>
      </c>
      <c r="AI45" s="109" t="s">
        <v>115</v>
      </c>
      <c r="AJ45" s="150" t="s">
        <v>119</v>
      </c>
      <c r="AK45" s="120" t="str">
        <f t="shared" si="4"/>
        <v>ALTO</v>
      </c>
      <c r="AL45" s="121" t="str">
        <f>VLOOKUP($AD45,Tipologías!$B$3:$G$17,2,FALSE)</f>
        <v>BAJO</v>
      </c>
      <c r="AM45" s="121">
        <f t="shared" si="0"/>
        <v>1</v>
      </c>
      <c r="AN45" s="121" t="str">
        <f>VLOOKUP($AE45,Tipologías!$A$21:$C$24,3,FALSE)</f>
        <v>BAJO</v>
      </c>
      <c r="AO45" s="121">
        <f t="shared" si="1"/>
        <v>1</v>
      </c>
      <c r="AP45" s="121">
        <f>VLOOKUP($AI45,Tipologías!$A$38:$B$42,2,FALSE)</f>
        <v>2</v>
      </c>
      <c r="AQ45" s="121">
        <f>VLOOKUP($AJ45,Tipologías!$A$46:$B$53,2,FALSE)</f>
        <v>2</v>
      </c>
      <c r="AR45" s="121" t="str">
        <f t="shared" si="5"/>
        <v>BAJO</v>
      </c>
      <c r="AS45" s="121" t="str">
        <f>VLOOKUP($AG45,Tipologías!$A$29:$C$33,3,FALSE)</f>
        <v>MEDIO</v>
      </c>
      <c r="AT45" s="121" t="str">
        <f t="shared" si="6"/>
        <v>ALTO</v>
      </c>
      <c r="AU45" s="121" t="str">
        <f t="shared" si="7"/>
        <v>MEDIO</v>
      </c>
      <c r="AV45" s="121" t="str">
        <f>_xlfn.IFNA(VLOOKUP(AD45,Tipologías!$B$3:$G$17,4,0),"")</f>
        <v>INFORMACIÓN PÚBLICA</v>
      </c>
      <c r="AW45" s="121" t="str">
        <f t="shared" si="8"/>
        <v>IPB</v>
      </c>
      <c r="AX45" s="121" t="str">
        <f>_xlfn.IFNA(VLOOKUP(AD45,Tipologías!$B$3:$G$17,3,0),"")</f>
        <v>LEY 1712 DE 2014 LEY DE TRANSPARENCIA Y DERECHO DE ACCESO A LA INFORMACIÓN. ARTÍCULO 6 DEFINICIONES LITERAL B.</v>
      </c>
      <c r="AY45" s="121" t="str">
        <f>_xlfn.IFNA(VLOOKUP(AD45,Tipologías!$B$3:$G$17,5,0),"")</f>
        <v>N/A</v>
      </c>
      <c r="AZ45" s="121" t="str">
        <f>_xlfn.IFNA(VLOOKUP(AD45,Tipologías!$B$3:$G$17,6,0),"")</f>
        <v xml:space="preserve">N/A
</v>
      </c>
      <c r="BA45" s="108" t="s">
        <v>198</v>
      </c>
      <c r="BB45" s="146">
        <v>45838</v>
      </c>
      <c r="BC45" s="102" t="s">
        <v>195</v>
      </c>
      <c r="BD45" s="150" t="s">
        <v>528</v>
      </c>
      <c r="BE45" s="152" t="s">
        <v>529</v>
      </c>
      <c r="BF45" s="45"/>
      <c r="BG45" s="45"/>
      <c r="BH45" s="45"/>
      <c r="BI45" s="45"/>
      <c r="BJ45" s="45"/>
      <c r="BK45" s="45"/>
      <c r="BL45" s="45"/>
      <c r="BM45" s="45"/>
      <c r="BN45" s="45"/>
      <c r="BO45" s="45"/>
      <c r="BP45" s="45"/>
      <c r="BQ45" s="45"/>
      <c r="BR45" s="45"/>
      <c r="BS45" s="45"/>
      <c r="BT45" s="45"/>
      <c r="BU45" s="45"/>
      <c r="BV45" s="45"/>
      <c r="BW45" s="45"/>
      <c r="BX45" s="45"/>
    </row>
    <row r="46" spans="1:76" s="61" customFormat="1" ht="409.5" x14ac:dyDescent="0.2">
      <c r="A46" s="154">
        <v>43</v>
      </c>
      <c r="B46" s="103" t="s">
        <v>59</v>
      </c>
      <c r="C46" s="115" t="s">
        <v>537</v>
      </c>
      <c r="D46" s="107" t="s">
        <v>280</v>
      </c>
      <c r="E46" s="107" t="s">
        <v>538</v>
      </c>
      <c r="F46" s="104" t="s">
        <v>539</v>
      </c>
      <c r="G46" s="103" t="s">
        <v>174</v>
      </c>
      <c r="H46" s="104" t="s">
        <v>540</v>
      </c>
      <c r="I46" s="104" t="s">
        <v>540</v>
      </c>
      <c r="J46" s="103" t="s">
        <v>323</v>
      </c>
      <c r="K46" s="104" t="s">
        <v>237</v>
      </c>
      <c r="L46" s="104" t="s">
        <v>396</v>
      </c>
      <c r="M46" s="104" t="s">
        <v>195</v>
      </c>
      <c r="N46" s="104" t="s">
        <v>541</v>
      </c>
      <c r="O46" s="104" t="s">
        <v>151</v>
      </c>
      <c r="P46" s="104" t="s">
        <v>542</v>
      </c>
      <c r="Q46" s="102" t="s">
        <v>195</v>
      </c>
      <c r="R46" s="102" t="s">
        <v>238</v>
      </c>
      <c r="S46" s="104" t="s">
        <v>195</v>
      </c>
      <c r="T46" s="104" t="s">
        <v>195</v>
      </c>
      <c r="U46" s="101" t="s">
        <v>239</v>
      </c>
      <c r="V46" s="101" t="s">
        <v>328</v>
      </c>
      <c r="W46" s="101" t="s">
        <v>328</v>
      </c>
      <c r="X46" s="101" t="s">
        <v>239</v>
      </c>
      <c r="Y46" s="101" t="s">
        <v>328</v>
      </c>
      <c r="Z46" s="101" t="s">
        <v>328</v>
      </c>
      <c r="AA46" s="101" t="s">
        <v>239</v>
      </c>
      <c r="AB46" s="101" t="s">
        <v>239</v>
      </c>
      <c r="AC46" s="105" t="s">
        <v>195</v>
      </c>
      <c r="AD46" s="118" t="s">
        <v>206</v>
      </c>
      <c r="AE46" s="109" t="s">
        <v>134</v>
      </c>
      <c r="AF46" s="120" t="str">
        <f t="shared" si="13"/>
        <v>ALTO</v>
      </c>
      <c r="AG46" s="109" t="s">
        <v>102</v>
      </c>
      <c r="AH46" s="120" t="str">
        <f t="shared" si="14"/>
        <v>MEDIO</v>
      </c>
      <c r="AI46" s="109" t="s">
        <v>113</v>
      </c>
      <c r="AJ46" s="109" t="s">
        <v>121</v>
      </c>
      <c r="AK46" s="120" t="str">
        <f t="shared" si="4"/>
        <v>MEDIO</v>
      </c>
      <c r="AL46" s="121" t="str">
        <f>VLOOKUP($AD46,Tipologías!$B$3:$G$17,2,FALSE)</f>
        <v>ALTO</v>
      </c>
      <c r="AM46" s="121">
        <f t="shared" si="0"/>
        <v>3</v>
      </c>
      <c r="AN46" s="121" t="str">
        <f>VLOOKUP($AE46,Tipologías!$A$21:$C$24,3,FALSE)</f>
        <v>ALTO</v>
      </c>
      <c r="AO46" s="121">
        <f t="shared" si="1"/>
        <v>3</v>
      </c>
      <c r="AP46" s="121">
        <f>VLOOKUP($AI46,Tipologías!$A$38:$B$42,2,FALSE)</f>
        <v>1</v>
      </c>
      <c r="AQ46" s="121">
        <f>VLOOKUP($AJ46,Tipologías!$A$46:$B$53,2,FALSE)</f>
        <v>1.25</v>
      </c>
      <c r="AR46" s="121" t="str">
        <f t="shared" si="5"/>
        <v>ALTO</v>
      </c>
      <c r="AS46" s="121" t="str">
        <f>VLOOKUP($AG46,Tipologías!$A$29:$C$33,3,FALSE)</f>
        <v>MEDIO</v>
      </c>
      <c r="AT46" s="121" t="str">
        <f t="shared" si="6"/>
        <v>MEDIO</v>
      </c>
      <c r="AU46" s="121" t="str">
        <f t="shared" si="7"/>
        <v>MEDIO</v>
      </c>
      <c r="AV46" s="121" t="str">
        <f>_xlfn.IFNA(VLOOKUP(AD46,Tipologías!$B$3:$G$17,4,0),"")</f>
        <v>INFORMACIÓN PÚBLICA CLASIFICADA</v>
      </c>
      <c r="AW46" s="121" t="str">
        <f t="shared" si="8"/>
        <v>IPC</v>
      </c>
      <c r="AX46" s="121" t="str">
        <f>_xlfn.IFNA(VLOOKUP(AD46,Tipologías!$B$3:$G$17,3,0),"")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46" s="121" t="str">
        <f>_xlfn.IFNA(VLOOKUP(AD46,Tipologías!$B$3:$G$17,5,0),"")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46" s="121" t="str">
        <f>_xlfn.IFNA(VLOOKUP(AD46,Tipologías!$B$3:$G$17,6,0),"")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46" s="108" t="s">
        <v>197</v>
      </c>
      <c r="BB46" s="106">
        <v>45839</v>
      </c>
      <c r="BC46" s="108" t="s">
        <v>201</v>
      </c>
      <c r="BD46" s="101" t="s">
        <v>543</v>
      </c>
      <c r="BE46" s="113" t="s">
        <v>544</v>
      </c>
      <c r="BF46" s="45"/>
      <c r="BG46" s="45"/>
      <c r="BH46" s="45"/>
      <c r="BI46" s="45"/>
      <c r="BJ46" s="45"/>
      <c r="BK46" s="45"/>
      <c r="BL46" s="45"/>
      <c r="BM46" s="45"/>
      <c r="BN46" s="45"/>
      <c r="BO46" s="45"/>
      <c r="BP46" s="45"/>
      <c r="BQ46" s="45"/>
      <c r="BR46" s="45"/>
      <c r="BS46" s="45"/>
      <c r="BT46" s="45"/>
      <c r="BU46" s="45"/>
      <c r="BV46" s="45"/>
      <c r="BW46" s="45"/>
      <c r="BX46" s="45"/>
    </row>
    <row r="47" spans="1:76" s="62" customFormat="1" ht="409.5" x14ac:dyDescent="0.2">
      <c r="A47" s="155">
        <v>44</v>
      </c>
      <c r="B47" s="103" t="s">
        <v>59</v>
      </c>
      <c r="C47" s="115" t="s">
        <v>537</v>
      </c>
      <c r="D47" s="107" t="s">
        <v>280</v>
      </c>
      <c r="E47" s="107" t="s">
        <v>545</v>
      </c>
      <c r="F47" s="104" t="s">
        <v>546</v>
      </c>
      <c r="G47" s="103" t="s">
        <v>174</v>
      </c>
      <c r="H47" s="104" t="s">
        <v>540</v>
      </c>
      <c r="I47" s="104" t="s">
        <v>540</v>
      </c>
      <c r="J47" s="103" t="s">
        <v>323</v>
      </c>
      <c r="K47" s="104" t="s">
        <v>237</v>
      </c>
      <c r="L47" s="104" t="s">
        <v>396</v>
      </c>
      <c r="M47" s="104" t="s">
        <v>195</v>
      </c>
      <c r="N47" s="104" t="s">
        <v>547</v>
      </c>
      <c r="O47" s="104" t="s">
        <v>151</v>
      </c>
      <c r="P47" s="104" t="s">
        <v>542</v>
      </c>
      <c r="Q47" s="102" t="s">
        <v>195</v>
      </c>
      <c r="R47" s="102" t="s">
        <v>238</v>
      </c>
      <c r="S47" s="104" t="s">
        <v>195</v>
      </c>
      <c r="T47" s="104" t="s">
        <v>195</v>
      </c>
      <c r="U47" s="101" t="s">
        <v>239</v>
      </c>
      <c r="V47" s="101" t="s">
        <v>328</v>
      </c>
      <c r="W47" s="101" t="s">
        <v>328</v>
      </c>
      <c r="X47" s="101" t="s">
        <v>239</v>
      </c>
      <c r="Y47" s="101" t="s">
        <v>239</v>
      </c>
      <c r="Z47" s="101" t="s">
        <v>328</v>
      </c>
      <c r="AA47" s="101" t="s">
        <v>239</v>
      </c>
      <c r="AB47" s="101" t="s">
        <v>239</v>
      </c>
      <c r="AC47" s="105" t="s">
        <v>195</v>
      </c>
      <c r="AD47" s="118" t="s">
        <v>206</v>
      </c>
      <c r="AE47" s="109" t="s">
        <v>134</v>
      </c>
      <c r="AF47" s="120" t="str">
        <f t="shared" si="13"/>
        <v>ALTO</v>
      </c>
      <c r="AG47" s="109" t="s">
        <v>102</v>
      </c>
      <c r="AH47" s="120" t="str">
        <f t="shared" si="14"/>
        <v>MEDIO</v>
      </c>
      <c r="AI47" s="109" t="s">
        <v>113</v>
      </c>
      <c r="AJ47" s="109" t="s">
        <v>121</v>
      </c>
      <c r="AK47" s="120" t="str">
        <f t="shared" si="4"/>
        <v>MEDIO</v>
      </c>
      <c r="AL47" s="121" t="str">
        <f>VLOOKUP($AD47,Tipologías!$B$3:$G$17,2,FALSE)</f>
        <v>ALTO</v>
      </c>
      <c r="AM47" s="121">
        <f t="shared" si="0"/>
        <v>3</v>
      </c>
      <c r="AN47" s="121" t="str">
        <f>VLOOKUP($AE47,Tipologías!$A$21:$C$24,3,FALSE)</f>
        <v>ALTO</v>
      </c>
      <c r="AO47" s="121">
        <f t="shared" si="1"/>
        <v>3</v>
      </c>
      <c r="AP47" s="121">
        <f>VLOOKUP($AI47,Tipologías!$A$38:$B$42,2,FALSE)</f>
        <v>1</v>
      </c>
      <c r="AQ47" s="121">
        <f>VLOOKUP($AJ47,Tipologías!$A$46:$B$53,2,FALSE)</f>
        <v>1.25</v>
      </c>
      <c r="AR47" s="121" t="str">
        <f t="shared" si="5"/>
        <v>ALTO</v>
      </c>
      <c r="AS47" s="121" t="str">
        <f>VLOOKUP($AG47,Tipologías!$A$29:$C$33,3,FALSE)</f>
        <v>MEDIO</v>
      </c>
      <c r="AT47" s="121" t="str">
        <f t="shared" si="6"/>
        <v>MEDIO</v>
      </c>
      <c r="AU47" s="121" t="str">
        <f t="shared" si="7"/>
        <v>MEDIO</v>
      </c>
      <c r="AV47" s="121" t="str">
        <f>_xlfn.IFNA(VLOOKUP(AD47,Tipologías!$B$3:$G$17,4,0),"")</f>
        <v>INFORMACIÓN PÚBLICA CLASIFICADA</v>
      </c>
      <c r="AW47" s="121" t="str">
        <f t="shared" si="8"/>
        <v>IPC</v>
      </c>
      <c r="AX47" s="121" t="str">
        <f>_xlfn.IFNA(VLOOKUP(AD47,Tipologías!$B$3:$G$17,3,0),"")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47" s="121" t="str">
        <f>_xlfn.IFNA(VLOOKUP(AD47,Tipologías!$B$3:$G$17,5,0),"")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47" s="121" t="str">
        <f>_xlfn.IFNA(VLOOKUP(AD47,Tipologías!$B$3:$G$17,6,0),"")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47" s="108" t="s">
        <v>197</v>
      </c>
      <c r="BB47" s="106">
        <v>45839</v>
      </c>
      <c r="BC47" s="108" t="s">
        <v>220</v>
      </c>
      <c r="BD47" s="101" t="s">
        <v>543</v>
      </c>
      <c r="BE47" s="113" t="s">
        <v>544</v>
      </c>
      <c r="BF47" s="45"/>
      <c r="BG47" s="45"/>
      <c r="BH47" s="45"/>
      <c r="BI47" s="45"/>
      <c r="BJ47" s="45"/>
      <c r="BK47" s="45"/>
      <c r="BL47" s="45"/>
      <c r="BM47" s="45"/>
      <c r="BN47" s="45"/>
      <c r="BO47" s="45"/>
      <c r="BP47" s="45"/>
      <c r="BQ47" s="45"/>
      <c r="BR47" s="45"/>
      <c r="BS47" s="45"/>
      <c r="BT47" s="45"/>
      <c r="BU47" s="45"/>
      <c r="BV47" s="45"/>
      <c r="BW47" s="45"/>
      <c r="BX47" s="45"/>
    </row>
    <row r="48" spans="1:76" s="61" customFormat="1" ht="216" x14ac:dyDescent="0.2">
      <c r="A48" s="154">
        <v>45</v>
      </c>
      <c r="B48" s="103" t="s">
        <v>59</v>
      </c>
      <c r="C48" s="115" t="s">
        <v>537</v>
      </c>
      <c r="D48" s="107" t="s">
        <v>279</v>
      </c>
      <c r="E48" s="107" t="s">
        <v>548</v>
      </c>
      <c r="F48" s="104" t="s">
        <v>549</v>
      </c>
      <c r="G48" s="103" t="s">
        <v>205</v>
      </c>
      <c r="H48" s="104" t="s">
        <v>279</v>
      </c>
      <c r="I48" s="104" t="s">
        <v>550</v>
      </c>
      <c r="J48" s="103" t="s">
        <v>486</v>
      </c>
      <c r="K48" s="104" t="s">
        <v>237</v>
      </c>
      <c r="L48" s="104" t="s">
        <v>396</v>
      </c>
      <c r="M48" s="104" t="s">
        <v>551</v>
      </c>
      <c r="N48" s="104" t="s">
        <v>552</v>
      </c>
      <c r="O48" s="104" t="s">
        <v>150</v>
      </c>
      <c r="P48" s="104" t="s">
        <v>421</v>
      </c>
      <c r="Q48" s="102" t="s">
        <v>238</v>
      </c>
      <c r="R48" s="102" t="s">
        <v>195</v>
      </c>
      <c r="S48" s="104" t="s">
        <v>553</v>
      </c>
      <c r="T48" s="104" t="s">
        <v>553</v>
      </c>
      <c r="U48" s="101" t="s">
        <v>328</v>
      </c>
      <c r="V48" s="101" t="s">
        <v>195</v>
      </c>
      <c r="W48" s="101" t="s">
        <v>195</v>
      </c>
      <c r="X48" s="101" t="s">
        <v>195</v>
      </c>
      <c r="Y48" s="101" t="s">
        <v>195</v>
      </c>
      <c r="Z48" s="101" t="s">
        <v>195</v>
      </c>
      <c r="AA48" s="101" t="s">
        <v>195</v>
      </c>
      <c r="AB48" s="101" t="s">
        <v>195</v>
      </c>
      <c r="AC48" s="105" t="s">
        <v>195</v>
      </c>
      <c r="AD48" s="118" t="s">
        <v>208</v>
      </c>
      <c r="AE48" s="109" t="s">
        <v>134</v>
      </c>
      <c r="AF48" s="120" t="str">
        <f t="shared" si="13"/>
        <v>ALTO</v>
      </c>
      <c r="AG48" s="109" t="s">
        <v>102</v>
      </c>
      <c r="AH48" s="120" t="str">
        <f t="shared" si="14"/>
        <v>MEDIO</v>
      </c>
      <c r="AI48" s="109" t="s">
        <v>111</v>
      </c>
      <c r="AJ48" s="109" t="s">
        <v>119</v>
      </c>
      <c r="AK48" s="120" t="str">
        <f t="shared" si="4"/>
        <v>MEDIO</v>
      </c>
      <c r="AL48" s="121" t="str">
        <f>VLOOKUP($AD48,Tipologías!$B$3:$G$17,2,FALSE)</f>
        <v>ALTO</v>
      </c>
      <c r="AM48" s="121">
        <f t="shared" si="0"/>
        <v>3</v>
      </c>
      <c r="AN48" s="121" t="str">
        <f>VLOOKUP($AE48,Tipologías!$A$21:$C$24,3,FALSE)</f>
        <v>ALTO</v>
      </c>
      <c r="AO48" s="121">
        <f t="shared" si="1"/>
        <v>3</v>
      </c>
      <c r="AP48" s="121">
        <f>VLOOKUP($AI48,Tipologías!$A$38:$B$42,2,FALSE)</f>
        <v>0.5</v>
      </c>
      <c r="AQ48" s="121">
        <f>VLOOKUP($AJ48,Tipologías!$A$46:$B$53,2,FALSE)</f>
        <v>2</v>
      </c>
      <c r="AR48" s="121" t="str">
        <f t="shared" si="5"/>
        <v>ALTO</v>
      </c>
      <c r="AS48" s="121" t="str">
        <f>VLOOKUP($AG48,Tipologías!$A$29:$C$33,3,FALSE)</f>
        <v>MEDIO</v>
      </c>
      <c r="AT48" s="121" t="str">
        <f t="shared" si="6"/>
        <v>MEDIO</v>
      </c>
      <c r="AU48" s="121" t="str">
        <f t="shared" si="7"/>
        <v>MEDIO</v>
      </c>
      <c r="AV48" s="121" t="str">
        <f>_xlfn.IFNA(VLOOKUP(AD48,Tipologías!$B$3:$G$17,4,0),"")</f>
        <v>INFORMACIÓN PÚBLICA CLASIFICADA</v>
      </c>
      <c r="AW48" s="121" t="str">
        <f t="shared" si="8"/>
        <v>IPC</v>
      </c>
      <c r="AX48" s="121" t="str">
        <f>_xlfn.IFNA(VLOOKUP(AD48,Tipologías!$B$3:$G$17,3,0),"")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48" s="121" t="str">
        <f>_xlfn.IFNA(VLOOKUP(AD48,Tipologías!$B$3:$G$17,5,0),"")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48" s="121" t="str">
        <f>_xlfn.IFNA(VLOOKUP(AD48,Tipologías!$B$3:$G$17,6,0),"")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48" s="108" t="s">
        <v>197</v>
      </c>
      <c r="BB48" s="106">
        <v>45838</v>
      </c>
      <c r="BC48" s="108" t="s">
        <v>224</v>
      </c>
      <c r="BD48" s="101" t="s">
        <v>554</v>
      </c>
      <c r="BE48" s="113" t="s">
        <v>555</v>
      </c>
      <c r="BF48" s="45"/>
      <c r="BG48" s="45"/>
      <c r="BH48" s="45"/>
      <c r="BI48" s="45"/>
      <c r="BJ48" s="45"/>
      <c r="BK48" s="45"/>
      <c r="BL48" s="45"/>
      <c r="BM48" s="45"/>
      <c r="BN48" s="45"/>
      <c r="BO48" s="45"/>
      <c r="BP48" s="45"/>
      <c r="BQ48" s="45"/>
      <c r="BR48" s="45"/>
      <c r="BS48" s="45"/>
      <c r="BT48" s="45"/>
      <c r="BU48" s="45"/>
      <c r="BV48" s="45"/>
      <c r="BW48" s="45"/>
      <c r="BX48" s="45"/>
    </row>
    <row r="49" spans="1:76" s="61" customFormat="1" ht="216" x14ac:dyDescent="0.2">
      <c r="A49" s="155">
        <v>46</v>
      </c>
      <c r="B49" s="103" t="s">
        <v>59</v>
      </c>
      <c r="C49" s="115" t="s">
        <v>537</v>
      </c>
      <c r="D49" s="107" t="s">
        <v>279</v>
      </c>
      <c r="E49" s="107" t="s">
        <v>556</v>
      </c>
      <c r="F49" s="104" t="s">
        <v>557</v>
      </c>
      <c r="G49" s="103" t="s">
        <v>205</v>
      </c>
      <c r="H49" s="104" t="s">
        <v>279</v>
      </c>
      <c r="I49" s="104" t="s">
        <v>550</v>
      </c>
      <c r="J49" s="103" t="s">
        <v>486</v>
      </c>
      <c r="K49" s="104" t="s">
        <v>237</v>
      </c>
      <c r="L49" s="104" t="s">
        <v>396</v>
      </c>
      <c r="M49" s="104" t="s">
        <v>558</v>
      </c>
      <c r="N49" s="104" t="s">
        <v>559</v>
      </c>
      <c r="O49" s="104" t="s">
        <v>150</v>
      </c>
      <c r="P49" s="104" t="s">
        <v>560</v>
      </c>
      <c r="Q49" s="102" t="s">
        <v>238</v>
      </c>
      <c r="R49" s="102" t="s">
        <v>195</v>
      </c>
      <c r="S49" s="104" t="s">
        <v>553</v>
      </c>
      <c r="T49" s="104" t="s">
        <v>553</v>
      </c>
      <c r="U49" s="101" t="s">
        <v>328</v>
      </c>
      <c r="V49" s="101" t="s">
        <v>195</v>
      </c>
      <c r="W49" s="101" t="s">
        <v>195</v>
      </c>
      <c r="X49" s="101" t="s">
        <v>195</v>
      </c>
      <c r="Y49" s="101" t="s">
        <v>195</v>
      </c>
      <c r="Z49" s="101" t="s">
        <v>195</v>
      </c>
      <c r="AA49" s="101" t="s">
        <v>195</v>
      </c>
      <c r="AB49" s="101" t="s">
        <v>195</v>
      </c>
      <c r="AC49" s="105" t="s">
        <v>558</v>
      </c>
      <c r="AD49" s="118" t="s">
        <v>208</v>
      </c>
      <c r="AE49" s="109" t="s">
        <v>134</v>
      </c>
      <c r="AF49" s="120" t="str">
        <f t="shared" si="13"/>
        <v>ALTO</v>
      </c>
      <c r="AG49" s="109" t="s">
        <v>102</v>
      </c>
      <c r="AH49" s="120" t="str">
        <f t="shared" si="14"/>
        <v>MEDIO</v>
      </c>
      <c r="AI49" s="109" t="s">
        <v>111</v>
      </c>
      <c r="AJ49" s="109" t="s">
        <v>121</v>
      </c>
      <c r="AK49" s="120" t="str">
        <f t="shared" si="4"/>
        <v>BAJO</v>
      </c>
      <c r="AL49" s="121" t="str">
        <f>VLOOKUP($AD49,Tipologías!$B$3:$G$17,2,FALSE)</f>
        <v>ALTO</v>
      </c>
      <c r="AM49" s="121">
        <f t="shared" si="0"/>
        <v>3</v>
      </c>
      <c r="AN49" s="121" t="str">
        <f>VLOOKUP($AE49,Tipologías!$A$21:$C$24,3,FALSE)</f>
        <v>ALTO</v>
      </c>
      <c r="AO49" s="121">
        <f t="shared" si="1"/>
        <v>3</v>
      </c>
      <c r="AP49" s="121">
        <f>VLOOKUP($AI49,Tipologías!$A$38:$B$42,2,FALSE)</f>
        <v>0.5</v>
      </c>
      <c r="AQ49" s="121">
        <f>VLOOKUP($AJ49,Tipologías!$A$46:$B$53,2,FALSE)</f>
        <v>1.25</v>
      </c>
      <c r="AR49" s="121" t="str">
        <f t="shared" si="5"/>
        <v>ALTO</v>
      </c>
      <c r="AS49" s="121" t="str">
        <f>VLOOKUP($AG49,Tipologías!$A$29:$C$33,3,FALSE)</f>
        <v>MEDIO</v>
      </c>
      <c r="AT49" s="121" t="str">
        <f t="shared" si="6"/>
        <v>BAJO</v>
      </c>
      <c r="AU49" s="121" t="str">
        <f t="shared" si="7"/>
        <v>MEDIO</v>
      </c>
      <c r="AV49" s="121" t="str">
        <f>_xlfn.IFNA(VLOOKUP(AD49,Tipologías!$B$3:$G$17,4,0),"")</f>
        <v>INFORMACIÓN PÚBLICA CLASIFICADA</v>
      </c>
      <c r="AW49" s="121" t="str">
        <f t="shared" si="8"/>
        <v>IPC</v>
      </c>
      <c r="AX49" s="121" t="str">
        <f>_xlfn.IFNA(VLOOKUP(AD49,Tipologías!$B$3:$G$17,3,0),"")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49" s="121" t="str">
        <f>_xlfn.IFNA(VLOOKUP(AD49,Tipologías!$B$3:$G$17,5,0),"")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49" s="121" t="str">
        <f>_xlfn.IFNA(VLOOKUP(AD49,Tipologías!$B$3:$G$17,6,0),"")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49" s="108" t="s">
        <v>197</v>
      </c>
      <c r="BB49" s="106">
        <v>45838</v>
      </c>
      <c r="BC49" s="108" t="s">
        <v>224</v>
      </c>
      <c r="BD49" s="101" t="s">
        <v>554</v>
      </c>
      <c r="BE49" s="113" t="s">
        <v>555</v>
      </c>
      <c r="BF49" s="45"/>
      <c r="BG49" s="45"/>
      <c r="BH49" s="45"/>
      <c r="BI49" s="45"/>
      <c r="BJ49" s="45"/>
      <c r="BK49" s="45"/>
      <c r="BL49" s="45"/>
      <c r="BM49" s="45"/>
      <c r="BN49" s="45"/>
      <c r="BO49" s="45"/>
      <c r="BP49" s="45"/>
      <c r="BQ49" s="45"/>
      <c r="BR49" s="45"/>
      <c r="BS49" s="45"/>
      <c r="BT49" s="45"/>
      <c r="BU49" s="45"/>
      <c r="BV49" s="45"/>
      <c r="BW49" s="45"/>
      <c r="BX49" s="45"/>
    </row>
    <row r="50" spans="1:76" s="61" customFormat="1" ht="409.5" x14ac:dyDescent="0.2">
      <c r="A50" s="154">
        <v>47</v>
      </c>
      <c r="B50" s="103" t="s">
        <v>59</v>
      </c>
      <c r="C50" s="115" t="s">
        <v>537</v>
      </c>
      <c r="D50" s="107" t="s">
        <v>279</v>
      </c>
      <c r="E50" s="107" t="s">
        <v>561</v>
      </c>
      <c r="F50" s="104" t="s">
        <v>562</v>
      </c>
      <c r="G50" s="103" t="s">
        <v>141</v>
      </c>
      <c r="H50" s="104" t="s">
        <v>279</v>
      </c>
      <c r="I50" s="104" t="s">
        <v>550</v>
      </c>
      <c r="J50" s="103" t="s">
        <v>323</v>
      </c>
      <c r="K50" s="104" t="s">
        <v>237</v>
      </c>
      <c r="L50" s="104" t="s">
        <v>396</v>
      </c>
      <c r="M50" s="104" t="s">
        <v>558</v>
      </c>
      <c r="N50" s="104" t="s">
        <v>563</v>
      </c>
      <c r="O50" s="104" t="s">
        <v>146</v>
      </c>
      <c r="P50" s="104" t="s">
        <v>564</v>
      </c>
      <c r="Q50" s="102" t="s">
        <v>238</v>
      </c>
      <c r="R50" s="102" t="s">
        <v>195</v>
      </c>
      <c r="S50" s="104" t="s">
        <v>553</v>
      </c>
      <c r="T50" s="104" t="s">
        <v>553</v>
      </c>
      <c r="U50" s="101" t="s">
        <v>328</v>
      </c>
      <c r="V50" s="101" t="s">
        <v>195</v>
      </c>
      <c r="W50" s="101" t="s">
        <v>195</v>
      </c>
      <c r="X50" s="101" t="s">
        <v>195</v>
      </c>
      <c r="Y50" s="101" t="s">
        <v>195</v>
      </c>
      <c r="Z50" s="101" t="s">
        <v>195</v>
      </c>
      <c r="AA50" s="101" t="s">
        <v>195</v>
      </c>
      <c r="AB50" s="101" t="s">
        <v>195</v>
      </c>
      <c r="AC50" s="105" t="s">
        <v>558</v>
      </c>
      <c r="AD50" s="118" t="s">
        <v>206</v>
      </c>
      <c r="AE50" s="109" t="s">
        <v>134</v>
      </c>
      <c r="AF50" s="120" t="str">
        <f t="shared" si="13"/>
        <v>ALTO</v>
      </c>
      <c r="AG50" s="109" t="s">
        <v>104</v>
      </c>
      <c r="AH50" s="120" t="str">
        <f t="shared" si="14"/>
        <v>ALTO</v>
      </c>
      <c r="AI50" s="109" t="s">
        <v>113</v>
      </c>
      <c r="AJ50" s="109" t="s">
        <v>120</v>
      </c>
      <c r="AK50" s="120" t="str">
        <f t="shared" si="4"/>
        <v>MEDIO</v>
      </c>
      <c r="AL50" s="121" t="str">
        <f>VLOOKUP($AD50,Tipologías!$B$3:$G$17,2,FALSE)</f>
        <v>ALTO</v>
      </c>
      <c r="AM50" s="121">
        <f t="shared" si="0"/>
        <v>3</v>
      </c>
      <c r="AN50" s="121" t="str">
        <f>VLOOKUP($AE50,Tipologías!$A$21:$C$24,3,FALSE)</f>
        <v>ALTO</v>
      </c>
      <c r="AO50" s="121">
        <f t="shared" si="1"/>
        <v>3</v>
      </c>
      <c r="AP50" s="121">
        <f>VLOOKUP($AI50,Tipologías!$A$38:$B$42,2,FALSE)</f>
        <v>1</v>
      </c>
      <c r="AQ50" s="121">
        <f>VLOOKUP($AJ50,Tipologías!$A$46:$B$53,2,FALSE)</f>
        <v>1.5</v>
      </c>
      <c r="AR50" s="121" t="str">
        <f t="shared" si="5"/>
        <v>ALTO</v>
      </c>
      <c r="AS50" s="121" t="str">
        <f>VLOOKUP($AG50,Tipologías!$A$29:$C$33,3,FALSE)</f>
        <v>ALTO</v>
      </c>
      <c r="AT50" s="121" t="str">
        <f t="shared" si="6"/>
        <v>MEDIO</v>
      </c>
      <c r="AU50" s="121" t="str">
        <f t="shared" si="7"/>
        <v>ALTO</v>
      </c>
      <c r="AV50" s="121" t="str">
        <f>_xlfn.IFNA(VLOOKUP(AD50,Tipologías!$B$3:$G$17,4,0),"")</f>
        <v>INFORMACIÓN PÚBLICA CLASIFICADA</v>
      </c>
      <c r="AW50" s="121" t="str">
        <f t="shared" si="8"/>
        <v>IPC</v>
      </c>
      <c r="AX50" s="121" t="str">
        <f>_xlfn.IFNA(VLOOKUP(AD50,Tipologías!$B$3:$G$17,3,0),"")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50" s="121" t="str">
        <f>_xlfn.IFNA(VLOOKUP(AD50,Tipologías!$B$3:$G$17,5,0),"")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50" s="121" t="str">
        <f>_xlfn.IFNA(VLOOKUP(AD50,Tipologías!$B$3:$G$17,6,0),"")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50" s="108" t="s">
        <v>196</v>
      </c>
      <c r="BB50" s="106">
        <v>45838</v>
      </c>
      <c r="BC50" s="108" t="s">
        <v>201</v>
      </c>
      <c r="BD50" s="101" t="s">
        <v>554</v>
      </c>
      <c r="BE50" s="113" t="s">
        <v>555</v>
      </c>
      <c r="BF50" s="45"/>
      <c r="BG50" s="45"/>
      <c r="BH50" s="45"/>
      <c r="BI50" s="45"/>
      <c r="BJ50" s="45"/>
      <c r="BK50" s="45"/>
      <c r="BL50" s="45"/>
      <c r="BM50" s="45"/>
      <c r="BN50" s="45"/>
      <c r="BO50" s="45"/>
      <c r="BP50" s="45"/>
      <c r="BQ50" s="45"/>
      <c r="BR50" s="45"/>
      <c r="BS50" s="45"/>
      <c r="BT50" s="45"/>
      <c r="BU50" s="45"/>
      <c r="BV50" s="45"/>
      <c r="BW50" s="45"/>
      <c r="BX50" s="45"/>
    </row>
    <row r="51" spans="1:76" s="61" customFormat="1" ht="409.5" x14ac:dyDescent="0.2">
      <c r="A51" s="155">
        <v>48</v>
      </c>
      <c r="B51" s="103" t="s">
        <v>59</v>
      </c>
      <c r="C51" s="115" t="s">
        <v>537</v>
      </c>
      <c r="D51" s="107" t="s">
        <v>279</v>
      </c>
      <c r="E51" s="107" t="s">
        <v>561</v>
      </c>
      <c r="F51" s="104" t="s">
        <v>565</v>
      </c>
      <c r="G51" s="103" t="s">
        <v>174</v>
      </c>
      <c r="H51" s="104" t="s">
        <v>279</v>
      </c>
      <c r="I51" s="104" t="s">
        <v>550</v>
      </c>
      <c r="J51" s="103" t="s">
        <v>323</v>
      </c>
      <c r="K51" s="104" t="s">
        <v>237</v>
      </c>
      <c r="L51" s="104" t="s">
        <v>396</v>
      </c>
      <c r="M51" s="104" t="s">
        <v>558</v>
      </c>
      <c r="N51" s="104" t="s">
        <v>563</v>
      </c>
      <c r="O51" s="104" t="s">
        <v>146</v>
      </c>
      <c r="P51" s="104" t="s">
        <v>566</v>
      </c>
      <c r="Q51" s="102" t="s">
        <v>238</v>
      </c>
      <c r="R51" s="102" t="s">
        <v>238</v>
      </c>
      <c r="S51" s="104" t="s">
        <v>553</v>
      </c>
      <c r="T51" s="104" t="s">
        <v>553</v>
      </c>
      <c r="U51" s="101" t="s">
        <v>239</v>
      </c>
      <c r="V51" s="101" t="s">
        <v>239</v>
      </c>
      <c r="W51" s="101" t="s">
        <v>239</v>
      </c>
      <c r="X51" s="101" t="s">
        <v>328</v>
      </c>
      <c r="Y51" s="101" t="s">
        <v>239</v>
      </c>
      <c r="Z51" s="101" t="s">
        <v>239</v>
      </c>
      <c r="AA51" s="101" t="s">
        <v>239</v>
      </c>
      <c r="AB51" s="101" t="s">
        <v>328</v>
      </c>
      <c r="AC51" s="105" t="s">
        <v>558</v>
      </c>
      <c r="AD51" s="118" t="s">
        <v>206</v>
      </c>
      <c r="AE51" s="109" t="s">
        <v>134</v>
      </c>
      <c r="AF51" s="120" t="str">
        <f t="shared" si="13"/>
        <v>ALTO</v>
      </c>
      <c r="AG51" s="109" t="s">
        <v>104</v>
      </c>
      <c r="AH51" s="120" t="str">
        <f t="shared" si="14"/>
        <v>ALTO</v>
      </c>
      <c r="AI51" s="109" t="s">
        <v>111</v>
      </c>
      <c r="AJ51" s="109" t="s">
        <v>122</v>
      </c>
      <c r="AK51" s="120" t="str">
        <f t="shared" si="4"/>
        <v>BAJO</v>
      </c>
      <c r="AL51" s="121" t="str">
        <f>VLOOKUP($AD51,Tipologías!$B$3:$G$17,2,FALSE)</f>
        <v>ALTO</v>
      </c>
      <c r="AM51" s="121">
        <f t="shared" si="0"/>
        <v>3</v>
      </c>
      <c r="AN51" s="121" t="str">
        <f>VLOOKUP($AE51,Tipologías!$A$21:$C$24,3,FALSE)</f>
        <v>ALTO</v>
      </c>
      <c r="AO51" s="121">
        <f t="shared" si="1"/>
        <v>3</v>
      </c>
      <c r="AP51" s="121">
        <f>VLOOKUP($AI51,Tipologías!$A$38:$B$42,2,FALSE)</f>
        <v>0.5</v>
      </c>
      <c r="AQ51" s="121">
        <f>VLOOKUP($AJ51,Tipologías!$A$46:$B$53,2,FALSE)</f>
        <v>1</v>
      </c>
      <c r="AR51" s="121" t="str">
        <f t="shared" si="5"/>
        <v>ALTO</v>
      </c>
      <c r="AS51" s="121" t="str">
        <f>VLOOKUP($AG51,Tipologías!$A$29:$C$33,3,FALSE)</f>
        <v>ALTO</v>
      </c>
      <c r="AT51" s="121" t="str">
        <f t="shared" si="6"/>
        <v>BAJO</v>
      </c>
      <c r="AU51" s="121" t="str">
        <f t="shared" si="7"/>
        <v>ALTO</v>
      </c>
      <c r="AV51" s="121" t="str">
        <f>_xlfn.IFNA(VLOOKUP(AD51,Tipologías!$B$3:$G$17,4,0),"")</f>
        <v>INFORMACIÓN PÚBLICA CLASIFICADA</v>
      </c>
      <c r="AW51" s="121" t="str">
        <f t="shared" si="8"/>
        <v>IPC</v>
      </c>
      <c r="AX51" s="121" t="str">
        <f>_xlfn.IFNA(VLOOKUP(AD51,Tipologías!$B$3:$G$17,3,0),"")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51" s="121" t="str">
        <f>_xlfn.IFNA(VLOOKUP(AD51,Tipologías!$B$3:$G$17,5,0),"")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51" s="121" t="str">
        <f>_xlfn.IFNA(VLOOKUP(AD51,Tipologías!$B$3:$G$17,6,0),"")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51" s="108" t="s">
        <v>196</v>
      </c>
      <c r="BB51" s="106">
        <v>45838</v>
      </c>
      <c r="BC51" s="108" t="s">
        <v>201</v>
      </c>
      <c r="BD51" s="101" t="s">
        <v>554</v>
      </c>
      <c r="BE51" s="113" t="s">
        <v>555</v>
      </c>
      <c r="BF51" s="45"/>
      <c r="BG51" s="45"/>
      <c r="BH51" s="45"/>
      <c r="BI51" s="45"/>
      <c r="BJ51" s="45"/>
      <c r="BK51" s="45"/>
      <c r="BL51" s="45"/>
      <c r="BM51" s="45"/>
      <c r="BN51" s="45"/>
      <c r="BO51" s="45"/>
      <c r="BP51" s="45"/>
      <c r="BQ51" s="45"/>
      <c r="BR51" s="45"/>
      <c r="BS51" s="45"/>
      <c r="BT51" s="45"/>
      <c r="BU51" s="45"/>
      <c r="BV51" s="45"/>
      <c r="BW51" s="45"/>
      <c r="BX51" s="45"/>
    </row>
    <row r="52" spans="1:76" s="61" customFormat="1" ht="409.5" x14ac:dyDescent="0.2">
      <c r="A52" s="154">
        <v>49</v>
      </c>
      <c r="B52" s="103" t="s">
        <v>59</v>
      </c>
      <c r="C52" s="115" t="s">
        <v>537</v>
      </c>
      <c r="D52" s="107" t="s">
        <v>279</v>
      </c>
      <c r="E52" s="107" t="s">
        <v>567</v>
      </c>
      <c r="F52" s="104" t="s">
        <v>568</v>
      </c>
      <c r="G52" s="103" t="s">
        <v>174</v>
      </c>
      <c r="H52" s="104" t="s">
        <v>279</v>
      </c>
      <c r="I52" s="104" t="s">
        <v>550</v>
      </c>
      <c r="J52" s="103" t="s">
        <v>323</v>
      </c>
      <c r="K52" s="104" t="s">
        <v>237</v>
      </c>
      <c r="L52" s="104" t="s">
        <v>396</v>
      </c>
      <c r="M52" s="104" t="s">
        <v>558</v>
      </c>
      <c r="N52" s="104" t="s">
        <v>563</v>
      </c>
      <c r="O52" s="104" t="s">
        <v>146</v>
      </c>
      <c r="P52" s="104" t="s">
        <v>569</v>
      </c>
      <c r="Q52" s="102" t="s">
        <v>238</v>
      </c>
      <c r="R52" s="102" t="s">
        <v>238</v>
      </c>
      <c r="S52" s="104" t="s">
        <v>553</v>
      </c>
      <c r="T52" s="104" t="s">
        <v>553</v>
      </c>
      <c r="U52" s="101" t="s">
        <v>239</v>
      </c>
      <c r="V52" s="101" t="s">
        <v>239</v>
      </c>
      <c r="W52" s="101" t="s">
        <v>239</v>
      </c>
      <c r="X52" s="101" t="s">
        <v>328</v>
      </c>
      <c r="Y52" s="101" t="s">
        <v>239</v>
      </c>
      <c r="Z52" s="101" t="s">
        <v>328</v>
      </c>
      <c r="AA52" s="101" t="s">
        <v>328</v>
      </c>
      <c r="AB52" s="101" t="s">
        <v>239</v>
      </c>
      <c r="AC52" s="105" t="s">
        <v>558</v>
      </c>
      <c r="AD52" s="118" t="s">
        <v>206</v>
      </c>
      <c r="AE52" s="109" t="s">
        <v>134</v>
      </c>
      <c r="AF52" s="120" t="str">
        <f t="shared" si="13"/>
        <v>ALTO</v>
      </c>
      <c r="AG52" s="109" t="s">
        <v>102</v>
      </c>
      <c r="AH52" s="120" t="str">
        <f t="shared" si="14"/>
        <v>MEDIO</v>
      </c>
      <c r="AI52" s="109" t="s">
        <v>114</v>
      </c>
      <c r="AJ52" s="109" t="s">
        <v>121</v>
      </c>
      <c r="AK52" s="120" t="str">
        <f t="shared" si="4"/>
        <v>MEDIO</v>
      </c>
      <c r="AL52" s="121" t="str">
        <f>VLOOKUP($AD52,Tipologías!$B$3:$G$17,2,FALSE)</f>
        <v>ALTO</v>
      </c>
      <c r="AM52" s="121">
        <f t="shared" si="0"/>
        <v>3</v>
      </c>
      <c r="AN52" s="121" t="str">
        <f>VLOOKUP($AE52,Tipologías!$A$21:$C$24,3,FALSE)</f>
        <v>ALTO</v>
      </c>
      <c r="AO52" s="121">
        <f t="shared" si="1"/>
        <v>3</v>
      </c>
      <c r="AP52" s="121">
        <f>VLOOKUP($AI52,Tipologías!$A$38:$B$42,2,FALSE)</f>
        <v>1.5</v>
      </c>
      <c r="AQ52" s="121">
        <f>VLOOKUP($AJ52,Tipologías!$A$46:$B$53,2,FALSE)</f>
        <v>1.25</v>
      </c>
      <c r="AR52" s="121" t="str">
        <f t="shared" si="5"/>
        <v>ALTO</v>
      </c>
      <c r="AS52" s="121" t="str">
        <f>VLOOKUP($AG52,Tipologías!$A$29:$C$33,3,FALSE)</f>
        <v>MEDIO</v>
      </c>
      <c r="AT52" s="121" t="str">
        <f t="shared" si="6"/>
        <v>MEDIO</v>
      </c>
      <c r="AU52" s="121" t="str">
        <f t="shared" si="7"/>
        <v>MEDIO</v>
      </c>
      <c r="AV52" s="121" t="str">
        <f>_xlfn.IFNA(VLOOKUP(AD52,Tipologías!$B$3:$G$17,4,0),"")</f>
        <v>INFORMACIÓN PÚBLICA CLASIFICADA</v>
      </c>
      <c r="AW52" s="121" t="str">
        <f t="shared" si="8"/>
        <v>IPC</v>
      </c>
      <c r="AX52" s="121" t="str">
        <f>_xlfn.IFNA(VLOOKUP(AD52,Tipologías!$B$3:$G$17,3,0),"")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52" s="121" t="str">
        <f>_xlfn.IFNA(VLOOKUP(AD52,Tipologías!$B$3:$G$17,5,0),"")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52" s="121" t="str">
        <f>_xlfn.IFNA(VLOOKUP(AD52,Tipologías!$B$3:$G$17,6,0),"")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52" s="108" t="s">
        <v>196</v>
      </c>
      <c r="BB52" s="106">
        <v>45838</v>
      </c>
      <c r="BC52" s="108" t="s">
        <v>201</v>
      </c>
      <c r="BD52" s="101" t="s">
        <v>554</v>
      </c>
      <c r="BE52" s="113" t="s">
        <v>555</v>
      </c>
      <c r="BF52" s="45"/>
      <c r="BG52" s="45"/>
      <c r="BH52" s="45"/>
      <c r="BI52" s="45"/>
      <c r="BJ52" s="45"/>
      <c r="BK52" s="45"/>
      <c r="BL52" s="45"/>
      <c r="BM52" s="45"/>
      <c r="BN52" s="45"/>
      <c r="BO52" s="45"/>
      <c r="BP52" s="45"/>
      <c r="BQ52" s="45"/>
      <c r="BR52" s="45"/>
      <c r="BS52" s="45"/>
      <c r="BT52" s="45"/>
      <c r="BU52" s="45"/>
      <c r="BV52" s="45"/>
      <c r="BW52" s="45"/>
      <c r="BX52" s="45"/>
    </row>
    <row r="53" spans="1:76" s="61" customFormat="1" ht="409.5" x14ac:dyDescent="0.2">
      <c r="A53" s="155">
        <v>50</v>
      </c>
      <c r="B53" s="103" t="s">
        <v>59</v>
      </c>
      <c r="C53" s="115" t="s">
        <v>537</v>
      </c>
      <c r="D53" s="107" t="s">
        <v>279</v>
      </c>
      <c r="E53" s="107" t="s">
        <v>567</v>
      </c>
      <c r="F53" s="104" t="s">
        <v>570</v>
      </c>
      <c r="G53" s="103" t="s">
        <v>571</v>
      </c>
      <c r="H53" s="104" t="s">
        <v>279</v>
      </c>
      <c r="I53" s="104" t="s">
        <v>550</v>
      </c>
      <c r="J53" s="103" t="s">
        <v>323</v>
      </c>
      <c r="K53" s="104" t="s">
        <v>237</v>
      </c>
      <c r="L53" s="104" t="s">
        <v>396</v>
      </c>
      <c r="M53" s="104" t="s">
        <v>558</v>
      </c>
      <c r="N53" s="104" t="s">
        <v>563</v>
      </c>
      <c r="O53" s="104" t="s">
        <v>151</v>
      </c>
      <c r="P53" s="104" t="s">
        <v>566</v>
      </c>
      <c r="Q53" s="102" t="s">
        <v>195</v>
      </c>
      <c r="R53" s="102" t="s">
        <v>238</v>
      </c>
      <c r="S53" s="104" t="s">
        <v>553</v>
      </c>
      <c r="T53" s="104" t="s">
        <v>553</v>
      </c>
      <c r="U53" s="101" t="s">
        <v>328</v>
      </c>
      <c r="V53" s="101" t="s">
        <v>328</v>
      </c>
      <c r="W53" s="101" t="s">
        <v>239</v>
      </c>
      <c r="X53" s="101" t="s">
        <v>328</v>
      </c>
      <c r="Y53" s="101" t="s">
        <v>239</v>
      </c>
      <c r="Z53" s="101" t="s">
        <v>328</v>
      </c>
      <c r="AA53" s="101" t="s">
        <v>328</v>
      </c>
      <c r="AB53" s="101" t="s">
        <v>239</v>
      </c>
      <c r="AC53" s="105" t="s">
        <v>558</v>
      </c>
      <c r="AD53" s="118" t="s">
        <v>206</v>
      </c>
      <c r="AE53" s="109" t="s">
        <v>132</v>
      </c>
      <c r="AF53" s="120" t="str">
        <f t="shared" si="13"/>
        <v>ALTO</v>
      </c>
      <c r="AG53" s="109" t="s">
        <v>104</v>
      </c>
      <c r="AH53" s="120" t="str">
        <f t="shared" si="14"/>
        <v>ALTO</v>
      </c>
      <c r="AI53" s="109" t="s">
        <v>114</v>
      </c>
      <c r="AJ53" s="109" t="s">
        <v>121</v>
      </c>
      <c r="AK53" s="120" t="str">
        <f t="shared" si="4"/>
        <v>MEDIO</v>
      </c>
      <c r="AL53" s="121" t="str">
        <f>VLOOKUP($AD53,Tipologías!$B$3:$G$17,2,FALSE)</f>
        <v>ALTO</v>
      </c>
      <c r="AM53" s="121">
        <f t="shared" si="0"/>
        <v>3</v>
      </c>
      <c r="AN53" s="121" t="str">
        <f>VLOOKUP($AE53,Tipologías!$A$21:$C$24,3,FALSE)</f>
        <v>MEDIO</v>
      </c>
      <c r="AO53" s="121">
        <f t="shared" si="1"/>
        <v>2</v>
      </c>
      <c r="AP53" s="121">
        <f>VLOOKUP($AI53,Tipologías!$A$38:$B$42,2,FALSE)</f>
        <v>1.5</v>
      </c>
      <c r="AQ53" s="121">
        <f>VLOOKUP($AJ53,Tipologías!$A$46:$B$53,2,FALSE)</f>
        <v>1.25</v>
      </c>
      <c r="AR53" s="121" t="str">
        <f t="shared" si="5"/>
        <v>ALTO</v>
      </c>
      <c r="AS53" s="121" t="str">
        <f>VLOOKUP($AG53,Tipologías!$A$29:$C$33,3,FALSE)</f>
        <v>ALTO</v>
      </c>
      <c r="AT53" s="121" t="str">
        <f t="shared" si="6"/>
        <v>MEDIO</v>
      </c>
      <c r="AU53" s="121" t="str">
        <f t="shared" si="7"/>
        <v>ALTO</v>
      </c>
      <c r="AV53" s="121" t="str">
        <f>_xlfn.IFNA(VLOOKUP(AD53,Tipologías!$B$3:$G$17,4,0),"")</f>
        <v>INFORMACIÓN PÚBLICA CLASIFICADA</v>
      </c>
      <c r="AW53" s="121" t="str">
        <f t="shared" si="8"/>
        <v>IPC</v>
      </c>
      <c r="AX53" s="121" t="str">
        <f>_xlfn.IFNA(VLOOKUP(AD53,Tipologías!$B$3:$G$17,3,0),"")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53" s="121" t="str">
        <f>_xlfn.IFNA(VLOOKUP(AD53,Tipologías!$B$3:$G$17,5,0),"")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53" s="121" t="str">
        <f>_xlfn.IFNA(VLOOKUP(AD53,Tipologías!$B$3:$G$17,6,0),"")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53" s="108" t="s">
        <v>196</v>
      </c>
      <c r="BB53" s="106">
        <v>45838</v>
      </c>
      <c r="BC53" s="108" t="s">
        <v>201</v>
      </c>
      <c r="BD53" s="101" t="s">
        <v>554</v>
      </c>
      <c r="BE53" s="113" t="s">
        <v>555</v>
      </c>
      <c r="BF53" s="45"/>
      <c r="BG53" s="45"/>
      <c r="BH53" s="45"/>
      <c r="BI53" s="45"/>
      <c r="BJ53" s="45"/>
      <c r="BK53" s="45"/>
      <c r="BL53" s="45"/>
      <c r="BM53" s="45"/>
      <c r="BN53" s="45"/>
      <c r="BO53" s="45"/>
      <c r="BP53" s="45"/>
      <c r="BQ53" s="45"/>
      <c r="BR53" s="45"/>
      <c r="BS53" s="45"/>
      <c r="BT53" s="45"/>
      <c r="BU53" s="45"/>
      <c r="BV53" s="45"/>
      <c r="BW53" s="45"/>
      <c r="BX53" s="45"/>
    </row>
    <row r="54" spans="1:76" s="61" customFormat="1" ht="409.5" x14ac:dyDescent="0.2">
      <c r="A54" s="154">
        <v>51</v>
      </c>
      <c r="B54" s="103" t="s">
        <v>59</v>
      </c>
      <c r="C54" s="115" t="s">
        <v>537</v>
      </c>
      <c r="D54" s="107" t="s">
        <v>279</v>
      </c>
      <c r="E54" s="107" t="s">
        <v>567</v>
      </c>
      <c r="F54" s="104" t="s">
        <v>572</v>
      </c>
      <c r="G54" s="103" t="s">
        <v>141</v>
      </c>
      <c r="H54" s="104" t="s">
        <v>279</v>
      </c>
      <c r="I54" s="104" t="s">
        <v>550</v>
      </c>
      <c r="J54" s="103" t="s">
        <v>323</v>
      </c>
      <c r="K54" s="104" t="s">
        <v>237</v>
      </c>
      <c r="L54" s="104" t="s">
        <v>396</v>
      </c>
      <c r="M54" s="104" t="s">
        <v>573</v>
      </c>
      <c r="N54" s="104" t="s">
        <v>563</v>
      </c>
      <c r="O54" s="104" t="s">
        <v>144</v>
      </c>
      <c r="P54" s="104" t="s">
        <v>558</v>
      </c>
      <c r="Q54" s="102" t="s">
        <v>238</v>
      </c>
      <c r="R54" s="102" t="s">
        <v>238</v>
      </c>
      <c r="S54" s="104" t="s">
        <v>553</v>
      </c>
      <c r="T54" s="104" t="s">
        <v>553</v>
      </c>
      <c r="U54" s="101" t="s">
        <v>328</v>
      </c>
      <c r="V54" s="101" t="s">
        <v>195</v>
      </c>
      <c r="W54" s="101" t="s">
        <v>195</v>
      </c>
      <c r="X54" s="101" t="s">
        <v>195</v>
      </c>
      <c r="Y54" s="101" t="s">
        <v>195</v>
      </c>
      <c r="Z54" s="101" t="s">
        <v>195</v>
      </c>
      <c r="AA54" s="101" t="s">
        <v>195</v>
      </c>
      <c r="AB54" s="101" t="s">
        <v>195</v>
      </c>
      <c r="AC54" s="105" t="s">
        <v>558</v>
      </c>
      <c r="AD54" s="118" t="s">
        <v>207</v>
      </c>
      <c r="AE54" s="109" t="s">
        <v>130</v>
      </c>
      <c r="AF54" s="120" t="str">
        <f t="shared" si="13"/>
        <v>ALTO</v>
      </c>
      <c r="AG54" s="109" t="s">
        <v>104</v>
      </c>
      <c r="AH54" s="120" t="str">
        <f t="shared" si="14"/>
        <v>ALTO</v>
      </c>
      <c r="AI54" s="109" t="s">
        <v>114</v>
      </c>
      <c r="AJ54" s="109" t="s">
        <v>117</v>
      </c>
      <c r="AK54" s="120" t="str">
        <f t="shared" si="4"/>
        <v>ALTO</v>
      </c>
      <c r="AL54" s="121" t="str">
        <f>VLOOKUP($AD54,Tipologías!$B$3:$G$17,2,FALSE)</f>
        <v>ALTO</v>
      </c>
      <c r="AM54" s="121">
        <f t="shared" si="0"/>
        <v>3</v>
      </c>
      <c r="AN54" s="121" t="str">
        <f>VLOOKUP($AE54,Tipologías!$A$21:$C$24,3,FALSE)</f>
        <v>BAJO</v>
      </c>
      <c r="AO54" s="121">
        <f t="shared" si="1"/>
        <v>1</v>
      </c>
      <c r="AP54" s="121">
        <f>VLOOKUP($AI54,Tipologías!$A$38:$B$42,2,FALSE)</f>
        <v>1.5</v>
      </c>
      <c r="AQ54" s="121">
        <f>VLOOKUP($AJ54,Tipologías!$A$46:$B$53,2,FALSE)</f>
        <v>2.5</v>
      </c>
      <c r="AR54" s="121" t="str">
        <f t="shared" si="5"/>
        <v>ALTO</v>
      </c>
      <c r="AS54" s="121" t="str">
        <f>VLOOKUP($AG54,Tipologías!$A$29:$C$33,3,FALSE)</f>
        <v>ALTO</v>
      </c>
      <c r="AT54" s="121" t="str">
        <f t="shared" si="6"/>
        <v>ALTO</v>
      </c>
      <c r="AU54" s="121" t="str">
        <f t="shared" si="7"/>
        <v>ALTO</v>
      </c>
      <c r="AV54" s="121" t="str">
        <f>_xlfn.IFNA(VLOOKUP(AD54,Tipologías!$B$3:$G$17,4,0),"")</f>
        <v>INFORMACIÓN PÚBLICA CLASIFICADA</v>
      </c>
      <c r="AW54" s="121" t="str">
        <f t="shared" si="8"/>
        <v>IPC</v>
      </c>
      <c r="AX54" s="121" t="str">
        <f>_xlfn.IFNA(VLOOKUP(AD54,Tipologías!$B$3:$G$17,3,0),"")</f>
        <v>LEY 1712 DE 2014, ARTÍCULO 18 CORREGIDO POR EL ARTÍCULO 2 DEL DECRETO LEY 1494 DE 2015. INFORMACIÓN EXCEPTUADA POR DAÑO DE DERECHOS A PERSONAS NATURALES O JURÍDICAS, LITERAL B "EL DERECHO DE TODA PERSONA A LA VIDA, LA SALUD O LA SEGURIDAD."</v>
      </c>
      <c r="AY54" s="121" t="str">
        <f>_xlfn.IFNA(VLOOKUP(AD54,Tipologías!$B$3:$G$17,5,0),"")</f>
        <v xml:space="preserve">LEY 1712 DE 2014 ARTÍCULO 6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3. INVOLUCREN DERECHOS A LA PRIVACIDAD E INTIMIDAD DE LAS PERSONAS, HOJAS DE VIDA, HISTORIA LABORAL, EXPEDIENTE PENSIONAL HISTORIA CLÍNICA  5. DATOS REFERENTES A LA INFORMACIÓN FINANCIERA Y COMERCIAL EN LOS TÉRMINOS DE LA LEY ESTATUTARIA 1266 DE 2008. 6. PROTEGIDOS POR SECRETO COMERCIAL O INDUSTRIAL, ASÍ COMO LOS PLANES ESTRATÉGICOS DE LAS EMPRESAS PUBLICAS DE SERVICIOS PÚBLICOS. 7 AMPARADOS POR SECRETO PROFESIONAL Y 8 LOS DATOS GENÉTICOS HUMANOS. 
</v>
      </c>
      <c r="AZ54" s="121" t="str">
        <f>_xlfn.IFNA(VLOOKUP(AD54,Tipologías!$B$3:$G$17,6,0),"")</f>
        <v xml:space="preserve">LEY 1266 DE 2008 HÁBEAS DATA – INFORMACIÓN CONTENIDA EN BASES DE DATOS PERSONALES, EN ESPECIAL LA FINANCIERA, CREDITICIA, COMERCIAL , DE SERVICIOS Y LOS PROVENIENTES DE TERCEROS PAÍSES. ARTÍCULO 4 NUMERAL 3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
</v>
      </c>
      <c r="BA54" s="108" t="s">
        <v>198</v>
      </c>
      <c r="BB54" s="106">
        <v>45838</v>
      </c>
      <c r="BC54" s="108" t="s">
        <v>195</v>
      </c>
      <c r="BD54" s="101" t="s">
        <v>554</v>
      </c>
      <c r="BE54" s="113" t="s">
        <v>555</v>
      </c>
      <c r="BF54" s="45"/>
      <c r="BG54" s="45"/>
      <c r="BH54" s="45"/>
      <c r="BI54" s="45"/>
      <c r="BJ54" s="45"/>
      <c r="BK54" s="45"/>
      <c r="BL54" s="45"/>
      <c r="BM54" s="45"/>
      <c r="BN54" s="45"/>
      <c r="BO54" s="45"/>
      <c r="BP54" s="45"/>
      <c r="BQ54" s="45"/>
      <c r="BR54" s="45"/>
      <c r="BS54" s="45"/>
      <c r="BT54" s="45"/>
      <c r="BU54" s="45"/>
      <c r="BV54" s="45"/>
      <c r="BW54" s="45"/>
      <c r="BX54" s="45"/>
    </row>
    <row r="55" spans="1:76" s="61" customFormat="1" ht="96" x14ac:dyDescent="0.2">
      <c r="A55" s="155">
        <v>52</v>
      </c>
      <c r="B55" s="103" t="s">
        <v>59</v>
      </c>
      <c r="C55" s="115" t="s">
        <v>537</v>
      </c>
      <c r="D55" s="107" t="s">
        <v>574</v>
      </c>
      <c r="E55" s="107" t="s">
        <v>575</v>
      </c>
      <c r="F55" s="104" t="s">
        <v>576</v>
      </c>
      <c r="G55" s="103" t="s">
        <v>139</v>
      </c>
      <c r="H55" s="104" t="s">
        <v>574</v>
      </c>
      <c r="I55" s="104" t="s">
        <v>577</v>
      </c>
      <c r="J55" s="103" t="s">
        <v>431</v>
      </c>
      <c r="K55" s="104" t="s">
        <v>237</v>
      </c>
      <c r="L55" s="104" t="s">
        <v>396</v>
      </c>
      <c r="M55" s="104" t="s">
        <v>578</v>
      </c>
      <c r="N55" s="104" t="s">
        <v>195</v>
      </c>
      <c r="O55" s="104" t="s">
        <v>146</v>
      </c>
      <c r="P55" s="104" t="s">
        <v>195</v>
      </c>
      <c r="Q55" s="102" t="s">
        <v>238</v>
      </c>
      <c r="R55" s="102" t="s">
        <v>238</v>
      </c>
      <c r="S55" s="104" t="s">
        <v>195</v>
      </c>
      <c r="T55" s="104" t="s">
        <v>195</v>
      </c>
      <c r="U55" s="101" t="s">
        <v>239</v>
      </c>
      <c r="V55" s="101" t="s">
        <v>328</v>
      </c>
      <c r="W55" s="101" t="s">
        <v>239</v>
      </c>
      <c r="X55" s="101" t="s">
        <v>328</v>
      </c>
      <c r="Y55" s="101" t="s">
        <v>239</v>
      </c>
      <c r="Z55" s="101" t="s">
        <v>328</v>
      </c>
      <c r="AA55" s="101" t="s">
        <v>195</v>
      </c>
      <c r="AB55" s="101" t="s">
        <v>195</v>
      </c>
      <c r="AC55" s="105" t="s">
        <v>195</v>
      </c>
      <c r="AD55" s="118" t="s">
        <v>89</v>
      </c>
      <c r="AE55" s="109" t="s">
        <v>134</v>
      </c>
      <c r="AF55" s="120" t="str">
        <f t="shared" si="13"/>
        <v>ALTO</v>
      </c>
      <c r="AG55" s="109" t="s">
        <v>101</v>
      </c>
      <c r="AH55" s="120" t="str">
        <f t="shared" si="14"/>
        <v>BAJO</v>
      </c>
      <c r="AI55" s="109" t="s">
        <v>109</v>
      </c>
      <c r="AJ55" s="109" t="s">
        <v>121</v>
      </c>
      <c r="AK55" s="120" t="str">
        <f t="shared" si="4"/>
        <v>BAJO</v>
      </c>
      <c r="AL55" s="121" t="str">
        <f>VLOOKUP($AD55,Tipologías!$B$3:$G$17,2,FALSE)</f>
        <v>BAJO</v>
      </c>
      <c r="AM55" s="121">
        <f t="shared" si="0"/>
        <v>1</v>
      </c>
      <c r="AN55" s="121" t="str">
        <f>VLOOKUP($AE55,Tipologías!$A$21:$C$24,3,FALSE)</f>
        <v>ALTO</v>
      </c>
      <c r="AO55" s="121">
        <f t="shared" si="1"/>
        <v>3</v>
      </c>
      <c r="AP55" s="121">
        <f>VLOOKUP($AI55,Tipologías!$A$38:$B$42,2,FALSE)</f>
        <v>0</v>
      </c>
      <c r="AQ55" s="121">
        <f>VLOOKUP($AJ55,Tipologías!$A$46:$B$53,2,FALSE)</f>
        <v>1.25</v>
      </c>
      <c r="AR55" s="121" t="str">
        <f t="shared" si="5"/>
        <v>ALTO</v>
      </c>
      <c r="AS55" s="121" t="str">
        <f>VLOOKUP($AG55,Tipologías!$A$29:$C$33,3,FALSE)</f>
        <v>BAJO</v>
      </c>
      <c r="AT55" s="121" t="str">
        <f t="shared" si="6"/>
        <v>BAJO</v>
      </c>
      <c r="AU55" s="121" t="str">
        <f t="shared" si="7"/>
        <v>MEDIO</v>
      </c>
      <c r="AV55" s="121" t="str">
        <f>_xlfn.IFNA(VLOOKUP(AD55,Tipologías!$B$3:$G$17,4,0),"")</f>
        <v>INFORMACIÓN PÚBLICA</v>
      </c>
      <c r="AW55" s="121" t="str">
        <f t="shared" si="8"/>
        <v>IPB</v>
      </c>
      <c r="AX55" s="121" t="str">
        <f>_xlfn.IFNA(VLOOKUP(AD55,Tipologías!$B$3:$G$17,3,0),"")</f>
        <v>LEY 1712 DE 2014 LEY DE TRANSPARENCIA Y DERECHO DE ACCESO A LA INFORMACIÓN. ARTÍCULO 6 DEFINICIONES LITERAL B.</v>
      </c>
      <c r="AY55" s="121" t="str">
        <f>_xlfn.IFNA(VLOOKUP(AD55,Tipologías!$B$3:$G$17,5,0),"")</f>
        <v>N/A</v>
      </c>
      <c r="AZ55" s="121" t="str">
        <f>_xlfn.IFNA(VLOOKUP(AD55,Tipologías!$B$3:$G$17,6,0),"")</f>
        <v xml:space="preserve">N/A
</v>
      </c>
      <c r="BA55" s="108" t="s">
        <v>198</v>
      </c>
      <c r="BB55" s="106">
        <v>45517</v>
      </c>
      <c r="BC55" s="102" t="s">
        <v>195</v>
      </c>
      <c r="BD55" s="101" t="s">
        <v>579</v>
      </c>
      <c r="BE55" s="113" t="s">
        <v>580</v>
      </c>
      <c r="BF55" s="45"/>
      <c r="BG55" s="45"/>
      <c r="BH55" s="45"/>
      <c r="BI55" s="45"/>
      <c r="BJ55" s="45"/>
      <c r="BK55" s="45"/>
      <c r="BL55" s="45"/>
      <c r="BM55" s="45"/>
      <c r="BN55" s="45"/>
      <c r="BO55" s="45"/>
      <c r="BP55" s="45"/>
      <c r="BQ55" s="45"/>
      <c r="BR55" s="45"/>
      <c r="BS55" s="45"/>
      <c r="BT55" s="45"/>
      <c r="BU55" s="45"/>
      <c r="BV55" s="45"/>
      <c r="BW55" s="45"/>
      <c r="BX55" s="45"/>
    </row>
    <row r="56" spans="1:76" s="61" customFormat="1" ht="72" x14ac:dyDescent="0.2">
      <c r="A56" s="154">
        <v>53</v>
      </c>
      <c r="B56" s="103" t="s">
        <v>59</v>
      </c>
      <c r="C56" s="115" t="s">
        <v>537</v>
      </c>
      <c r="D56" s="107" t="s">
        <v>574</v>
      </c>
      <c r="E56" s="107" t="s">
        <v>581</v>
      </c>
      <c r="F56" s="104" t="s">
        <v>582</v>
      </c>
      <c r="G56" s="103" t="s">
        <v>205</v>
      </c>
      <c r="H56" s="104" t="s">
        <v>574</v>
      </c>
      <c r="I56" s="104" t="s">
        <v>574</v>
      </c>
      <c r="J56" s="103" t="s">
        <v>323</v>
      </c>
      <c r="K56" s="104" t="s">
        <v>237</v>
      </c>
      <c r="L56" s="104" t="s">
        <v>324</v>
      </c>
      <c r="M56" s="104" t="s">
        <v>195</v>
      </c>
      <c r="N56" s="104" t="s">
        <v>583</v>
      </c>
      <c r="O56" s="104" t="s">
        <v>144</v>
      </c>
      <c r="P56" s="104" t="s">
        <v>584</v>
      </c>
      <c r="Q56" s="102" t="s">
        <v>238</v>
      </c>
      <c r="R56" s="102" t="s">
        <v>238</v>
      </c>
      <c r="S56" s="104" t="s">
        <v>195</v>
      </c>
      <c r="T56" s="104" t="s">
        <v>195</v>
      </c>
      <c r="U56" s="101" t="s">
        <v>239</v>
      </c>
      <c r="V56" s="101" t="s">
        <v>239</v>
      </c>
      <c r="W56" s="101" t="s">
        <v>239</v>
      </c>
      <c r="X56" s="101" t="s">
        <v>328</v>
      </c>
      <c r="Y56" s="101" t="s">
        <v>328</v>
      </c>
      <c r="Z56" s="101" t="s">
        <v>328</v>
      </c>
      <c r="AA56" s="101" t="s">
        <v>239</v>
      </c>
      <c r="AB56" s="101" t="s">
        <v>239</v>
      </c>
      <c r="AC56" s="105" t="s">
        <v>195</v>
      </c>
      <c r="AD56" s="118" t="s">
        <v>89</v>
      </c>
      <c r="AE56" s="109" t="s">
        <v>130</v>
      </c>
      <c r="AF56" s="120" t="str">
        <f t="shared" si="13"/>
        <v>BAJO</v>
      </c>
      <c r="AG56" s="109" t="s">
        <v>101</v>
      </c>
      <c r="AH56" s="120" t="str">
        <f t="shared" si="14"/>
        <v>BAJO</v>
      </c>
      <c r="AI56" s="109" t="s">
        <v>113</v>
      </c>
      <c r="AJ56" s="109" t="s">
        <v>117</v>
      </c>
      <c r="AK56" s="120" t="str">
        <f t="shared" si="4"/>
        <v>ALTO</v>
      </c>
      <c r="AL56" s="121" t="str">
        <f>VLOOKUP($AD56,Tipologías!$B$3:$G$17,2,FALSE)</f>
        <v>BAJO</v>
      </c>
      <c r="AM56" s="121">
        <f t="shared" si="0"/>
        <v>1</v>
      </c>
      <c r="AN56" s="121" t="str">
        <f>VLOOKUP($AE56,Tipologías!$A$21:$C$24,3,FALSE)</f>
        <v>BAJO</v>
      </c>
      <c r="AO56" s="121">
        <f t="shared" si="1"/>
        <v>1</v>
      </c>
      <c r="AP56" s="121">
        <f>VLOOKUP($AI56,Tipologías!$A$38:$B$42,2,FALSE)</f>
        <v>1</v>
      </c>
      <c r="AQ56" s="121">
        <f>VLOOKUP($AJ56,Tipologías!$A$46:$B$53,2,FALSE)</f>
        <v>2.5</v>
      </c>
      <c r="AR56" s="121" t="str">
        <f t="shared" si="5"/>
        <v>BAJO</v>
      </c>
      <c r="AS56" s="121" t="str">
        <f>VLOOKUP($AG56,Tipologías!$A$29:$C$33,3,FALSE)</f>
        <v>BAJO</v>
      </c>
      <c r="AT56" s="121" t="str">
        <f t="shared" si="6"/>
        <v>ALTO</v>
      </c>
      <c r="AU56" s="121" t="str">
        <f t="shared" si="7"/>
        <v>MEDIO</v>
      </c>
      <c r="AV56" s="121" t="str">
        <f>_xlfn.IFNA(VLOOKUP(AD56,Tipologías!$B$3:$G$17,4,0),"")</f>
        <v>INFORMACIÓN PÚBLICA</v>
      </c>
      <c r="AW56" s="121" t="str">
        <f t="shared" si="8"/>
        <v>IPB</v>
      </c>
      <c r="AX56" s="121" t="str">
        <f>_xlfn.IFNA(VLOOKUP(AD56,Tipologías!$B$3:$G$17,3,0),"")</f>
        <v>LEY 1712 DE 2014 LEY DE TRANSPARENCIA Y DERECHO DE ACCESO A LA INFORMACIÓN. ARTÍCULO 6 DEFINICIONES LITERAL B.</v>
      </c>
      <c r="AY56" s="121" t="str">
        <f>_xlfn.IFNA(VLOOKUP(AD56,Tipologías!$B$3:$G$17,5,0),"")</f>
        <v>N/A</v>
      </c>
      <c r="AZ56" s="121" t="str">
        <f>_xlfn.IFNA(VLOOKUP(AD56,Tipologías!$B$3:$G$17,6,0),"")</f>
        <v xml:space="preserve">N/A
</v>
      </c>
      <c r="BA56" s="108" t="s">
        <v>198</v>
      </c>
      <c r="BB56" s="106">
        <v>45486</v>
      </c>
      <c r="BC56" s="102" t="s">
        <v>195</v>
      </c>
      <c r="BD56" s="101" t="s">
        <v>579</v>
      </c>
      <c r="BE56" s="113" t="s">
        <v>580</v>
      </c>
      <c r="BF56" s="45"/>
      <c r="BG56" s="45"/>
      <c r="BH56" s="45"/>
      <c r="BI56" s="45"/>
      <c r="BJ56" s="45"/>
      <c r="BK56" s="45"/>
      <c r="BL56" s="45"/>
      <c r="BM56" s="45"/>
      <c r="BN56" s="45"/>
      <c r="BO56" s="45"/>
      <c r="BP56" s="45"/>
      <c r="BQ56" s="45"/>
      <c r="BR56" s="45"/>
      <c r="BS56" s="45"/>
      <c r="BT56" s="45"/>
      <c r="BU56" s="45"/>
      <c r="BV56" s="45"/>
      <c r="BW56" s="45"/>
      <c r="BX56" s="45"/>
    </row>
    <row r="57" spans="1:76" s="61" customFormat="1" ht="72" x14ac:dyDescent="0.2">
      <c r="A57" s="155">
        <v>54</v>
      </c>
      <c r="B57" s="103" t="s">
        <v>59</v>
      </c>
      <c r="C57" s="115" t="s">
        <v>537</v>
      </c>
      <c r="D57" s="107" t="s">
        <v>574</v>
      </c>
      <c r="E57" s="107" t="s">
        <v>585</v>
      </c>
      <c r="F57" s="104" t="s">
        <v>586</v>
      </c>
      <c r="G57" s="103" t="s">
        <v>141</v>
      </c>
      <c r="H57" s="104" t="s">
        <v>574</v>
      </c>
      <c r="I57" s="104" t="s">
        <v>587</v>
      </c>
      <c r="J57" s="103" t="s">
        <v>323</v>
      </c>
      <c r="K57" s="104" t="s">
        <v>237</v>
      </c>
      <c r="L57" s="104" t="s">
        <v>324</v>
      </c>
      <c r="M57" s="104" t="s">
        <v>195</v>
      </c>
      <c r="N57" s="104" t="s">
        <v>588</v>
      </c>
      <c r="O57" s="104" t="s">
        <v>145</v>
      </c>
      <c r="P57" s="104" t="s">
        <v>589</v>
      </c>
      <c r="Q57" s="102" t="s">
        <v>238</v>
      </c>
      <c r="R57" s="102" t="s">
        <v>238</v>
      </c>
      <c r="S57" s="104" t="s">
        <v>195</v>
      </c>
      <c r="T57" s="104" t="s">
        <v>195</v>
      </c>
      <c r="U57" s="101" t="s">
        <v>328</v>
      </c>
      <c r="V57" s="101" t="s">
        <v>195</v>
      </c>
      <c r="W57" s="101" t="s">
        <v>195</v>
      </c>
      <c r="X57" s="101" t="s">
        <v>195</v>
      </c>
      <c r="Y57" s="101" t="s">
        <v>195</v>
      </c>
      <c r="Z57" s="101" t="s">
        <v>195</v>
      </c>
      <c r="AA57" s="101" t="s">
        <v>195</v>
      </c>
      <c r="AB57" s="101" t="s">
        <v>195</v>
      </c>
      <c r="AC57" s="105" t="s">
        <v>195</v>
      </c>
      <c r="AD57" s="118" t="s">
        <v>89</v>
      </c>
      <c r="AE57" s="109" t="s">
        <v>130</v>
      </c>
      <c r="AF57" s="120" t="str">
        <f t="shared" si="13"/>
        <v>BAJO</v>
      </c>
      <c r="AG57" s="109" t="s">
        <v>101</v>
      </c>
      <c r="AH57" s="120" t="str">
        <f t="shared" si="14"/>
        <v>BAJO</v>
      </c>
      <c r="AI57" s="109" t="s">
        <v>114</v>
      </c>
      <c r="AJ57" s="109" t="s">
        <v>119</v>
      </c>
      <c r="AK57" s="120" t="str">
        <f t="shared" si="4"/>
        <v>ALTO</v>
      </c>
      <c r="AL57" s="121" t="str">
        <f>VLOOKUP($AD57,Tipologías!$B$3:$G$17,2,FALSE)</f>
        <v>BAJO</v>
      </c>
      <c r="AM57" s="121">
        <f t="shared" si="0"/>
        <v>1</v>
      </c>
      <c r="AN57" s="121" t="str">
        <f>VLOOKUP($AE57,Tipologías!$A$21:$C$24,3,FALSE)</f>
        <v>BAJO</v>
      </c>
      <c r="AO57" s="121">
        <f t="shared" si="1"/>
        <v>1</v>
      </c>
      <c r="AP57" s="121">
        <f>VLOOKUP($AI57,Tipologías!$A$38:$B$42,2,FALSE)</f>
        <v>1.5</v>
      </c>
      <c r="AQ57" s="121">
        <f>VLOOKUP($AJ57,Tipologías!$A$46:$B$53,2,FALSE)</f>
        <v>2</v>
      </c>
      <c r="AR57" s="121" t="str">
        <f t="shared" si="5"/>
        <v>BAJO</v>
      </c>
      <c r="AS57" s="121" t="str">
        <f>VLOOKUP($AG57,Tipologías!$A$29:$C$33,3,FALSE)</f>
        <v>BAJO</v>
      </c>
      <c r="AT57" s="121" t="str">
        <f t="shared" si="6"/>
        <v>ALTO</v>
      </c>
      <c r="AU57" s="121" t="str">
        <f t="shared" si="7"/>
        <v>MEDIO</v>
      </c>
      <c r="AV57" s="121" t="str">
        <f>_xlfn.IFNA(VLOOKUP(AD57,Tipologías!$B$3:$G$17,4,0),"")</f>
        <v>INFORMACIÓN PÚBLICA</v>
      </c>
      <c r="AW57" s="121" t="str">
        <f t="shared" si="8"/>
        <v>IPB</v>
      </c>
      <c r="AX57" s="121" t="str">
        <f>_xlfn.IFNA(VLOOKUP(AD57,Tipologías!$B$3:$G$17,3,0),"")</f>
        <v>LEY 1712 DE 2014 LEY DE TRANSPARENCIA Y DERECHO DE ACCESO A LA INFORMACIÓN. ARTÍCULO 6 DEFINICIONES LITERAL B.</v>
      </c>
      <c r="AY57" s="121" t="str">
        <f>_xlfn.IFNA(VLOOKUP(AD57,Tipologías!$B$3:$G$17,5,0),"")</f>
        <v>N/A</v>
      </c>
      <c r="AZ57" s="121" t="str">
        <f>_xlfn.IFNA(VLOOKUP(AD57,Tipologías!$B$3:$G$17,6,0),"")</f>
        <v xml:space="preserve">N/A
</v>
      </c>
      <c r="BA57" s="108" t="s">
        <v>198</v>
      </c>
      <c r="BB57" s="106">
        <v>45517</v>
      </c>
      <c r="BC57" s="102" t="s">
        <v>195</v>
      </c>
      <c r="BD57" s="101" t="s">
        <v>579</v>
      </c>
      <c r="BE57" s="113" t="s">
        <v>580</v>
      </c>
      <c r="BF57" s="45"/>
      <c r="BG57" s="45"/>
      <c r="BH57" s="45"/>
      <c r="BI57" s="45"/>
      <c r="BJ57" s="45"/>
      <c r="BK57" s="45"/>
      <c r="BL57" s="45"/>
      <c r="BM57" s="45"/>
      <c r="BN57" s="45"/>
      <c r="BO57" s="45"/>
      <c r="BP57" s="45"/>
      <c r="BQ57" s="45"/>
      <c r="BR57" s="45"/>
      <c r="BS57" s="45"/>
      <c r="BT57" s="45"/>
      <c r="BU57" s="45"/>
      <c r="BV57" s="45"/>
      <c r="BW57" s="45"/>
      <c r="BX57" s="45"/>
    </row>
    <row r="58" spans="1:76" s="61" customFormat="1" ht="409.5" x14ac:dyDescent="0.2">
      <c r="A58" s="155">
        <v>55</v>
      </c>
      <c r="B58" s="103" t="s">
        <v>59</v>
      </c>
      <c r="C58" s="115" t="s">
        <v>590</v>
      </c>
      <c r="D58" s="107" t="s">
        <v>274</v>
      </c>
      <c r="E58" s="107" t="s">
        <v>591</v>
      </c>
      <c r="F58" s="104" t="s">
        <v>592</v>
      </c>
      <c r="G58" s="103" t="s">
        <v>174</v>
      </c>
      <c r="H58" s="104" t="s">
        <v>593</v>
      </c>
      <c r="I58" s="104" t="s">
        <v>594</v>
      </c>
      <c r="J58" s="103" t="s">
        <v>486</v>
      </c>
      <c r="K58" s="104" t="s">
        <v>237</v>
      </c>
      <c r="L58" s="104" t="s">
        <v>396</v>
      </c>
      <c r="M58" s="104" t="s">
        <v>595</v>
      </c>
      <c r="N58" s="104" t="s">
        <v>596</v>
      </c>
      <c r="O58" s="104" t="s">
        <v>151</v>
      </c>
      <c r="P58" s="104" t="s">
        <v>597</v>
      </c>
      <c r="Q58" s="102" t="s">
        <v>238</v>
      </c>
      <c r="R58" s="102" t="s">
        <v>238</v>
      </c>
      <c r="S58" s="104" t="s">
        <v>195</v>
      </c>
      <c r="T58" s="104" t="s">
        <v>195</v>
      </c>
      <c r="U58" s="101" t="s">
        <v>239</v>
      </c>
      <c r="V58" s="101" t="s">
        <v>239</v>
      </c>
      <c r="W58" s="101" t="s">
        <v>239</v>
      </c>
      <c r="X58" s="101" t="s">
        <v>328</v>
      </c>
      <c r="Y58" s="101" t="s">
        <v>239</v>
      </c>
      <c r="Z58" s="101" t="s">
        <v>239</v>
      </c>
      <c r="AA58" s="101" t="s">
        <v>239</v>
      </c>
      <c r="AB58" s="101" t="s">
        <v>239</v>
      </c>
      <c r="AC58" s="105" t="s">
        <v>195</v>
      </c>
      <c r="AD58" s="118" t="s">
        <v>208</v>
      </c>
      <c r="AE58" s="109" t="s">
        <v>132</v>
      </c>
      <c r="AF58" s="120" t="str">
        <f t="shared" si="13"/>
        <v>ALTO</v>
      </c>
      <c r="AG58" s="109" t="s">
        <v>104</v>
      </c>
      <c r="AH58" s="120" t="str">
        <f t="shared" si="14"/>
        <v>ALTO</v>
      </c>
      <c r="AI58" s="109" t="s">
        <v>113</v>
      </c>
      <c r="AJ58" s="109" t="s">
        <v>122</v>
      </c>
      <c r="AK58" s="120" t="str">
        <f t="shared" si="4"/>
        <v>MEDIO</v>
      </c>
      <c r="AL58" s="121" t="str">
        <f>VLOOKUP($AD58,Tipologías!$B$3:$G$17,2,FALSE)</f>
        <v>ALTO</v>
      </c>
      <c r="AM58" s="121">
        <f t="shared" si="0"/>
        <v>3</v>
      </c>
      <c r="AN58" s="121" t="str">
        <f>VLOOKUP($AE58,Tipologías!$A$21:$C$24,3,FALSE)</f>
        <v>MEDIO</v>
      </c>
      <c r="AO58" s="121">
        <f t="shared" si="1"/>
        <v>2</v>
      </c>
      <c r="AP58" s="121">
        <f>VLOOKUP($AI58,Tipologías!$A$38:$B$42,2,FALSE)</f>
        <v>1</v>
      </c>
      <c r="AQ58" s="121">
        <f>VLOOKUP($AJ58,Tipologías!$A$46:$B$53,2,FALSE)</f>
        <v>1</v>
      </c>
      <c r="AR58" s="121" t="str">
        <f t="shared" si="5"/>
        <v>ALTO</v>
      </c>
      <c r="AS58" s="121" t="str">
        <f>VLOOKUP($AG58,Tipologías!$A$29:$C$33,3,FALSE)</f>
        <v>ALTO</v>
      </c>
      <c r="AT58" s="121" t="str">
        <f t="shared" si="6"/>
        <v>MEDIO</v>
      </c>
      <c r="AU58" s="121" t="str">
        <f t="shared" si="7"/>
        <v>ALTO</v>
      </c>
      <c r="AV58" s="121" t="str">
        <f>_xlfn.IFNA(VLOOKUP(AD58,Tipologías!$B$3:$G$17,4,0),"")</f>
        <v>INFORMACIÓN PÚBLICA CLASIFICADA</v>
      </c>
      <c r="AW58" s="121" t="str">
        <f t="shared" si="8"/>
        <v>IPC</v>
      </c>
      <c r="AX58" s="121" t="str">
        <f>_xlfn.IFNA(VLOOKUP(AD58,Tipologías!$B$3:$G$17,3,0),"")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58" s="121" t="str">
        <f>_xlfn.IFNA(VLOOKUP(AD58,Tipologías!$B$3:$G$17,5,0),"")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58" s="121" t="str">
        <f>_xlfn.IFNA(VLOOKUP(AD58,Tipologías!$B$3:$G$17,6,0),"")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58" s="108" t="s">
        <v>197</v>
      </c>
      <c r="BB58" s="106">
        <v>45827</v>
      </c>
      <c r="BC58" s="108" t="s">
        <v>201</v>
      </c>
      <c r="BD58" s="101" t="s">
        <v>598</v>
      </c>
      <c r="BE58" s="113" t="s">
        <v>599</v>
      </c>
      <c r="BF58" s="45"/>
      <c r="BG58" s="45"/>
      <c r="BH58" s="45"/>
      <c r="BI58" s="45"/>
      <c r="BJ58" s="45"/>
      <c r="BK58" s="45"/>
      <c r="BL58" s="45"/>
      <c r="BM58" s="45"/>
      <c r="BN58" s="45"/>
      <c r="BO58" s="45"/>
      <c r="BP58" s="45"/>
      <c r="BQ58" s="45"/>
      <c r="BR58" s="45"/>
      <c r="BS58" s="45"/>
      <c r="BT58" s="45"/>
      <c r="BU58" s="45"/>
      <c r="BV58" s="45"/>
      <c r="BW58" s="45"/>
      <c r="BX58" s="45"/>
    </row>
    <row r="59" spans="1:76" s="61" customFormat="1" ht="300" x14ac:dyDescent="0.2">
      <c r="A59" s="154">
        <v>56</v>
      </c>
      <c r="B59" s="103" t="s">
        <v>59</v>
      </c>
      <c r="C59" s="115" t="s">
        <v>590</v>
      </c>
      <c r="D59" s="107" t="s">
        <v>274</v>
      </c>
      <c r="E59" s="107" t="s">
        <v>600</v>
      </c>
      <c r="F59" s="104" t="s">
        <v>601</v>
      </c>
      <c r="G59" s="103" t="s">
        <v>140</v>
      </c>
      <c r="H59" s="104" t="s">
        <v>593</v>
      </c>
      <c r="I59" s="104" t="s">
        <v>593</v>
      </c>
      <c r="J59" s="103" t="s">
        <v>323</v>
      </c>
      <c r="K59" s="104" t="s">
        <v>237</v>
      </c>
      <c r="L59" s="104" t="s">
        <v>396</v>
      </c>
      <c r="M59" s="104" t="s">
        <v>602</v>
      </c>
      <c r="N59" s="104" t="s">
        <v>603</v>
      </c>
      <c r="O59" s="104" t="s">
        <v>151</v>
      </c>
      <c r="P59" s="104" t="s">
        <v>604</v>
      </c>
      <c r="Q59" s="102" t="s">
        <v>238</v>
      </c>
      <c r="R59" s="102" t="s">
        <v>195</v>
      </c>
      <c r="S59" s="104" t="s">
        <v>195</v>
      </c>
      <c r="T59" s="104" t="s">
        <v>195</v>
      </c>
      <c r="U59" s="101" t="s">
        <v>239</v>
      </c>
      <c r="V59" s="101" t="s">
        <v>239</v>
      </c>
      <c r="W59" s="101" t="s">
        <v>239</v>
      </c>
      <c r="X59" s="101" t="s">
        <v>328</v>
      </c>
      <c r="Y59" s="101" t="s">
        <v>239</v>
      </c>
      <c r="Z59" s="101" t="s">
        <v>328</v>
      </c>
      <c r="AA59" s="101" t="s">
        <v>195</v>
      </c>
      <c r="AB59" s="101" t="s">
        <v>195</v>
      </c>
      <c r="AC59" s="105" t="s">
        <v>195</v>
      </c>
      <c r="AD59" s="118" t="s">
        <v>208</v>
      </c>
      <c r="AE59" s="109" t="s">
        <v>132</v>
      </c>
      <c r="AF59" s="120" t="str">
        <f t="shared" si="13"/>
        <v>ALTO</v>
      </c>
      <c r="AG59" s="109" t="s">
        <v>104</v>
      </c>
      <c r="AH59" s="120" t="str">
        <f t="shared" si="14"/>
        <v>ALTO</v>
      </c>
      <c r="AI59" s="109" t="s">
        <v>111</v>
      </c>
      <c r="AJ59" s="109" t="s">
        <v>119</v>
      </c>
      <c r="AK59" s="120" t="str">
        <f t="shared" si="4"/>
        <v>MEDIO</v>
      </c>
      <c r="AL59" s="121" t="str">
        <f>VLOOKUP($AD59,Tipologías!$B$3:$G$17,2,FALSE)</f>
        <v>ALTO</v>
      </c>
      <c r="AM59" s="121">
        <f t="shared" si="0"/>
        <v>3</v>
      </c>
      <c r="AN59" s="121" t="str">
        <f>VLOOKUP($AE59,Tipologías!$A$21:$C$24,3,FALSE)</f>
        <v>MEDIO</v>
      </c>
      <c r="AO59" s="121">
        <f t="shared" si="1"/>
        <v>2</v>
      </c>
      <c r="AP59" s="121">
        <f>VLOOKUP($AI59,Tipologías!$A$38:$B$42,2,FALSE)</f>
        <v>0.5</v>
      </c>
      <c r="AQ59" s="121">
        <f>VLOOKUP($AJ59,Tipologías!$A$46:$B$53,2,FALSE)</f>
        <v>2</v>
      </c>
      <c r="AR59" s="121" t="str">
        <f t="shared" si="5"/>
        <v>ALTO</v>
      </c>
      <c r="AS59" s="121" t="str">
        <f>VLOOKUP($AG59,Tipologías!$A$29:$C$33,3,FALSE)</f>
        <v>ALTO</v>
      </c>
      <c r="AT59" s="121" t="str">
        <f t="shared" si="6"/>
        <v>MEDIO</v>
      </c>
      <c r="AU59" s="121" t="str">
        <f t="shared" si="7"/>
        <v>ALTO</v>
      </c>
      <c r="AV59" s="121" t="str">
        <f>_xlfn.IFNA(VLOOKUP(AD59,Tipologías!$B$3:$G$17,4,0),"")</f>
        <v>INFORMACIÓN PÚBLICA CLASIFICADA</v>
      </c>
      <c r="AW59" s="121" t="str">
        <f t="shared" si="8"/>
        <v>IPC</v>
      </c>
      <c r="AX59" s="121" t="str">
        <f>_xlfn.IFNA(VLOOKUP(AD59,Tipologías!$B$3:$G$17,3,0),"")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59" s="121" t="str">
        <f>_xlfn.IFNA(VLOOKUP(AD59,Tipologías!$B$3:$G$17,5,0),"")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59" s="121" t="str">
        <f>_xlfn.IFNA(VLOOKUP(AD59,Tipologías!$B$3:$G$17,6,0),"")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59" s="108" t="s">
        <v>196</v>
      </c>
      <c r="BB59" s="106">
        <v>45827</v>
      </c>
      <c r="BC59" s="108" t="s">
        <v>201</v>
      </c>
      <c r="BD59" s="101" t="s">
        <v>598</v>
      </c>
      <c r="BE59" s="113" t="s">
        <v>599</v>
      </c>
      <c r="BF59" s="45"/>
      <c r="BG59" s="45"/>
      <c r="BH59" s="45"/>
      <c r="BI59" s="45"/>
      <c r="BJ59" s="45"/>
      <c r="BK59" s="45"/>
      <c r="BL59" s="45"/>
      <c r="BM59" s="45"/>
      <c r="BN59" s="45"/>
      <c r="BO59" s="45"/>
      <c r="BP59" s="45"/>
      <c r="BQ59" s="45"/>
      <c r="BR59" s="45"/>
      <c r="BS59" s="45"/>
      <c r="BT59" s="45"/>
      <c r="BU59" s="45"/>
      <c r="BV59" s="45"/>
      <c r="BW59" s="45"/>
      <c r="BX59" s="45"/>
    </row>
    <row r="60" spans="1:76" s="61" customFormat="1" ht="96" x14ac:dyDescent="0.2">
      <c r="A60" s="155">
        <v>57</v>
      </c>
      <c r="B60" s="103" t="s">
        <v>59</v>
      </c>
      <c r="C60" s="115" t="s">
        <v>590</v>
      </c>
      <c r="D60" s="107" t="s">
        <v>274</v>
      </c>
      <c r="E60" s="107" t="s">
        <v>605</v>
      </c>
      <c r="F60" s="104" t="s">
        <v>606</v>
      </c>
      <c r="G60" s="103" t="s">
        <v>205</v>
      </c>
      <c r="H60" s="104" t="s">
        <v>593</v>
      </c>
      <c r="I60" s="104" t="s">
        <v>607</v>
      </c>
      <c r="J60" s="103" t="s">
        <v>323</v>
      </c>
      <c r="K60" s="104" t="s">
        <v>237</v>
      </c>
      <c r="L60" s="104" t="s">
        <v>324</v>
      </c>
      <c r="M60" s="104" t="s">
        <v>195</v>
      </c>
      <c r="N60" s="104" t="s">
        <v>608</v>
      </c>
      <c r="O60" s="104" t="s">
        <v>151</v>
      </c>
      <c r="P60" s="104" t="s">
        <v>609</v>
      </c>
      <c r="Q60" s="102" t="s">
        <v>195</v>
      </c>
      <c r="R60" s="102" t="s">
        <v>238</v>
      </c>
      <c r="S60" s="104" t="s">
        <v>195</v>
      </c>
      <c r="T60" s="104" t="s">
        <v>195</v>
      </c>
      <c r="U60" s="101" t="s">
        <v>239</v>
      </c>
      <c r="V60" s="101" t="s">
        <v>328</v>
      </c>
      <c r="W60" s="101" t="s">
        <v>328</v>
      </c>
      <c r="X60" s="101" t="s">
        <v>328</v>
      </c>
      <c r="Y60" s="101" t="s">
        <v>328</v>
      </c>
      <c r="Z60" s="101" t="s">
        <v>328</v>
      </c>
      <c r="AA60" s="101" t="s">
        <v>239</v>
      </c>
      <c r="AB60" s="101" t="s">
        <v>239</v>
      </c>
      <c r="AC60" s="105" t="s">
        <v>195</v>
      </c>
      <c r="AD60" s="118" t="s">
        <v>89</v>
      </c>
      <c r="AE60" s="109" t="s">
        <v>130</v>
      </c>
      <c r="AF60" s="120" t="str">
        <f t="shared" si="13"/>
        <v>BAJO</v>
      </c>
      <c r="AG60" s="109" t="s">
        <v>101</v>
      </c>
      <c r="AH60" s="120" t="str">
        <f t="shared" si="14"/>
        <v>BAJO</v>
      </c>
      <c r="AI60" s="109" t="s">
        <v>114</v>
      </c>
      <c r="AJ60" s="109" t="s">
        <v>121</v>
      </c>
      <c r="AK60" s="120" t="str">
        <f t="shared" si="4"/>
        <v>MEDIO</v>
      </c>
      <c r="AL60" s="121" t="str">
        <f>VLOOKUP($AD60,Tipologías!$B$3:$G$17,2,FALSE)</f>
        <v>BAJO</v>
      </c>
      <c r="AM60" s="121">
        <f t="shared" si="0"/>
        <v>1</v>
      </c>
      <c r="AN60" s="121" t="str">
        <f>VLOOKUP($AE60,Tipologías!$A$21:$C$24,3,FALSE)</f>
        <v>BAJO</v>
      </c>
      <c r="AO60" s="121">
        <f t="shared" si="1"/>
        <v>1</v>
      </c>
      <c r="AP60" s="121">
        <f>VLOOKUP($AI60,Tipologías!$A$38:$B$42,2,FALSE)</f>
        <v>1.5</v>
      </c>
      <c r="AQ60" s="121">
        <f>VLOOKUP($AJ60,Tipologías!$A$46:$B$53,2,FALSE)</f>
        <v>1.25</v>
      </c>
      <c r="AR60" s="121" t="str">
        <f t="shared" si="5"/>
        <v>BAJO</v>
      </c>
      <c r="AS60" s="121" t="str">
        <f>VLOOKUP($AG60,Tipologías!$A$29:$C$33,3,FALSE)</f>
        <v>BAJO</v>
      </c>
      <c r="AT60" s="121" t="str">
        <f t="shared" si="6"/>
        <v>MEDIO</v>
      </c>
      <c r="AU60" s="121" t="str">
        <f t="shared" si="7"/>
        <v>MEDIO</v>
      </c>
      <c r="AV60" s="121" t="str">
        <f>_xlfn.IFNA(VLOOKUP(AD60,Tipologías!$B$3:$G$17,4,0),"")</f>
        <v>INFORMACIÓN PÚBLICA</v>
      </c>
      <c r="AW60" s="121" t="str">
        <f t="shared" si="8"/>
        <v>IPB</v>
      </c>
      <c r="AX60" s="121" t="str">
        <f>_xlfn.IFNA(VLOOKUP(AD60,Tipologías!$B$3:$G$17,3,0),"")</f>
        <v>LEY 1712 DE 2014 LEY DE TRANSPARENCIA Y DERECHO DE ACCESO A LA INFORMACIÓN. ARTÍCULO 6 DEFINICIONES LITERAL B.</v>
      </c>
      <c r="AY60" s="121" t="str">
        <f>_xlfn.IFNA(VLOOKUP(AD60,Tipologías!$B$3:$G$17,5,0),"")</f>
        <v>N/A</v>
      </c>
      <c r="AZ60" s="121" t="str">
        <f>_xlfn.IFNA(VLOOKUP(AD60,Tipologías!$B$3:$G$17,6,0),"")</f>
        <v xml:space="preserve">N/A
</v>
      </c>
      <c r="BA60" s="108" t="s">
        <v>198</v>
      </c>
      <c r="BB60" s="106">
        <v>45827</v>
      </c>
      <c r="BC60" s="102" t="s">
        <v>195</v>
      </c>
      <c r="BD60" s="101" t="s">
        <v>610</v>
      </c>
      <c r="BE60" s="113" t="s">
        <v>599</v>
      </c>
      <c r="BF60" s="45"/>
      <c r="BG60" s="45"/>
      <c r="BH60" s="45"/>
      <c r="BI60" s="45"/>
      <c r="BJ60" s="45"/>
      <c r="BK60" s="45"/>
      <c r="BL60" s="45"/>
      <c r="BM60" s="45"/>
      <c r="BN60" s="45"/>
      <c r="BO60" s="45"/>
      <c r="BP60" s="45"/>
      <c r="BQ60" s="45"/>
      <c r="BR60" s="45"/>
      <c r="BS60" s="45"/>
      <c r="BT60" s="45"/>
      <c r="BU60" s="45"/>
      <c r="BV60" s="45"/>
      <c r="BW60" s="45"/>
      <c r="BX60" s="45"/>
    </row>
    <row r="61" spans="1:76" s="61" customFormat="1" ht="108" x14ac:dyDescent="0.2">
      <c r="A61" s="155">
        <v>58</v>
      </c>
      <c r="B61" s="103" t="s">
        <v>59</v>
      </c>
      <c r="C61" s="115" t="s">
        <v>590</v>
      </c>
      <c r="D61" s="107" t="s">
        <v>274</v>
      </c>
      <c r="E61" s="107" t="s">
        <v>611</v>
      </c>
      <c r="F61" s="104" t="s">
        <v>612</v>
      </c>
      <c r="G61" s="103" t="s">
        <v>141</v>
      </c>
      <c r="H61" s="104" t="s">
        <v>593</v>
      </c>
      <c r="I61" s="104" t="s">
        <v>613</v>
      </c>
      <c r="J61" s="103" t="s">
        <v>323</v>
      </c>
      <c r="K61" s="104" t="s">
        <v>237</v>
      </c>
      <c r="L61" s="104" t="s">
        <v>324</v>
      </c>
      <c r="M61" s="104" t="s">
        <v>195</v>
      </c>
      <c r="N61" s="104" t="s">
        <v>614</v>
      </c>
      <c r="O61" s="104" t="s">
        <v>151</v>
      </c>
      <c r="P61" s="104" t="s">
        <v>365</v>
      </c>
      <c r="Q61" s="102" t="s">
        <v>195</v>
      </c>
      <c r="R61" s="102" t="s">
        <v>238</v>
      </c>
      <c r="S61" s="104" t="s">
        <v>195</v>
      </c>
      <c r="T61" s="104" t="s">
        <v>195</v>
      </c>
      <c r="U61" s="101" t="s">
        <v>239</v>
      </c>
      <c r="V61" s="101" t="s">
        <v>328</v>
      </c>
      <c r="W61" s="101" t="s">
        <v>328</v>
      </c>
      <c r="X61" s="101" t="s">
        <v>328</v>
      </c>
      <c r="Y61" s="101" t="s">
        <v>239</v>
      </c>
      <c r="Z61" s="101" t="s">
        <v>328</v>
      </c>
      <c r="AA61" s="101" t="s">
        <v>239</v>
      </c>
      <c r="AB61" s="101" t="s">
        <v>239</v>
      </c>
      <c r="AC61" s="105" t="s">
        <v>195</v>
      </c>
      <c r="AD61" s="118" t="s">
        <v>89</v>
      </c>
      <c r="AE61" s="109" t="s">
        <v>130</v>
      </c>
      <c r="AF61" s="120" t="str">
        <f t="shared" si="13"/>
        <v>BAJO</v>
      </c>
      <c r="AG61" s="109" t="s">
        <v>101</v>
      </c>
      <c r="AH61" s="120" t="str">
        <f t="shared" si="14"/>
        <v>BAJO</v>
      </c>
      <c r="AI61" s="109" t="s">
        <v>114</v>
      </c>
      <c r="AJ61" s="109" t="s">
        <v>120</v>
      </c>
      <c r="AK61" s="120" t="str">
        <f t="shared" si="4"/>
        <v>ALTO</v>
      </c>
      <c r="AL61" s="121" t="str">
        <f>VLOOKUP($AD61,Tipologías!$B$3:$G$17,2,FALSE)</f>
        <v>BAJO</v>
      </c>
      <c r="AM61" s="121">
        <f t="shared" si="0"/>
        <v>1</v>
      </c>
      <c r="AN61" s="121" t="str">
        <f>VLOOKUP($AE61,Tipologías!$A$21:$C$24,3,FALSE)</f>
        <v>BAJO</v>
      </c>
      <c r="AO61" s="121">
        <f t="shared" si="1"/>
        <v>1</v>
      </c>
      <c r="AP61" s="121">
        <f>VLOOKUP($AI61,Tipologías!$A$38:$B$42,2,FALSE)</f>
        <v>1.5</v>
      </c>
      <c r="AQ61" s="121">
        <f>VLOOKUP($AJ61,Tipologías!$A$46:$B$53,2,FALSE)</f>
        <v>1.5</v>
      </c>
      <c r="AR61" s="121" t="str">
        <f t="shared" si="5"/>
        <v>BAJO</v>
      </c>
      <c r="AS61" s="121" t="str">
        <f>VLOOKUP($AG61,Tipologías!$A$29:$C$33,3,FALSE)</f>
        <v>BAJO</v>
      </c>
      <c r="AT61" s="121" t="str">
        <f t="shared" si="6"/>
        <v>ALTO</v>
      </c>
      <c r="AU61" s="121" t="str">
        <f t="shared" si="7"/>
        <v>MEDIO</v>
      </c>
      <c r="AV61" s="121" t="str">
        <f>_xlfn.IFNA(VLOOKUP(AD61,Tipologías!$B$3:$G$17,4,0),"")</f>
        <v>INFORMACIÓN PÚBLICA</v>
      </c>
      <c r="AW61" s="121" t="str">
        <f t="shared" si="8"/>
        <v>IPB</v>
      </c>
      <c r="AX61" s="121" t="str">
        <f>_xlfn.IFNA(VLOOKUP(AD61,Tipologías!$B$3:$G$17,3,0),"")</f>
        <v>LEY 1712 DE 2014 LEY DE TRANSPARENCIA Y DERECHO DE ACCESO A LA INFORMACIÓN. ARTÍCULO 6 DEFINICIONES LITERAL B.</v>
      </c>
      <c r="AY61" s="121" t="str">
        <f>_xlfn.IFNA(VLOOKUP(AD61,Tipologías!$B$3:$G$17,5,0),"")</f>
        <v>N/A</v>
      </c>
      <c r="AZ61" s="121" t="str">
        <f>_xlfn.IFNA(VLOOKUP(AD61,Tipologías!$B$3:$G$17,6,0),"")</f>
        <v xml:space="preserve">N/A
</v>
      </c>
      <c r="BA61" s="108" t="s">
        <v>198</v>
      </c>
      <c r="BB61" s="106">
        <v>45827</v>
      </c>
      <c r="BC61" s="102" t="s">
        <v>195</v>
      </c>
      <c r="BD61" s="101" t="s">
        <v>610</v>
      </c>
      <c r="BE61" s="113" t="s">
        <v>599</v>
      </c>
      <c r="BF61" s="45"/>
      <c r="BG61" s="45"/>
      <c r="BH61" s="45"/>
      <c r="BI61" s="45"/>
      <c r="BJ61" s="45"/>
      <c r="BK61" s="45"/>
      <c r="BL61" s="45"/>
      <c r="BM61" s="45"/>
      <c r="BN61" s="45"/>
      <c r="BO61" s="45"/>
      <c r="BP61" s="45"/>
      <c r="BQ61" s="45"/>
      <c r="BR61" s="45"/>
      <c r="BS61" s="45"/>
      <c r="BT61" s="45"/>
      <c r="BU61" s="45"/>
      <c r="BV61" s="45"/>
      <c r="BW61" s="45"/>
      <c r="BX61" s="45"/>
    </row>
    <row r="62" spans="1:76" s="61" customFormat="1" ht="120" x14ac:dyDescent="0.2">
      <c r="A62" s="154">
        <v>59</v>
      </c>
      <c r="B62" s="103" t="s">
        <v>59</v>
      </c>
      <c r="C62" s="115" t="s">
        <v>590</v>
      </c>
      <c r="D62" s="107" t="s">
        <v>274</v>
      </c>
      <c r="E62" s="107" t="s">
        <v>615</v>
      </c>
      <c r="F62" s="104" t="s">
        <v>616</v>
      </c>
      <c r="G62" s="103" t="s">
        <v>173</v>
      </c>
      <c r="H62" s="104" t="s">
        <v>593</v>
      </c>
      <c r="I62" s="104" t="s">
        <v>613</v>
      </c>
      <c r="J62" s="103" t="s">
        <v>486</v>
      </c>
      <c r="K62" s="104" t="s">
        <v>237</v>
      </c>
      <c r="L62" s="104" t="s">
        <v>396</v>
      </c>
      <c r="M62" s="104" t="s">
        <v>195</v>
      </c>
      <c r="N62" s="104" t="s">
        <v>195</v>
      </c>
      <c r="O62" s="104" t="s">
        <v>151</v>
      </c>
      <c r="P62" s="104" t="s">
        <v>195</v>
      </c>
      <c r="Q62" s="102" t="s">
        <v>238</v>
      </c>
      <c r="R62" s="102" t="s">
        <v>195</v>
      </c>
      <c r="S62" s="104" t="s">
        <v>195</v>
      </c>
      <c r="T62" s="104" t="s">
        <v>195</v>
      </c>
      <c r="U62" s="101" t="s">
        <v>195</v>
      </c>
      <c r="V62" s="101" t="s">
        <v>195</v>
      </c>
      <c r="W62" s="101" t="s">
        <v>195</v>
      </c>
      <c r="X62" s="101" t="s">
        <v>195</v>
      </c>
      <c r="Y62" s="101" t="s">
        <v>195</v>
      </c>
      <c r="Z62" s="101" t="s">
        <v>195</v>
      </c>
      <c r="AA62" s="101" t="s">
        <v>195</v>
      </c>
      <c r="AB62" s="101" t="s">
        <v>195</v>
      </c>
      <c r="AC62" s="105" t="s">
        <v>195</v>
      </c>
      <c r="AD62" s="118" t="s">
        <v>218</v>
      </c>
      <c r="AE62" s="109" t="s">
        <v>134</v>
      </c>
      <c r="AF62" s="120" t="str">
        <f t="shared" si="13"/>
        <v>ALTO</v>
      </c>
      <c r="AG62" s="109" t="s">
        <v>102</v>
      </c>
      <c r="AH62" s="120" t="str">
        <f t="shared" si="14"/>
        <v>MEDIO</v>
      </c>
      <c r="AI62" s="109" t="s">
        <v>111</v>
      </c>
      <c r="AJ62" s="109" t="s">
        <v>124</v>
      </c>
      <c r="AK62" s="120" t="str">
        <f t="shared" si="4"/>
        <v>BAJO</v>
      </c>
      <c r="AL62" s="121" t="str">
        <f>VLOOKUP($AD62,Tipologías!$B$3:$G$17,2,FALSE)</f>
        <v>ALTO</v>
      </c>
      <c r="AM62" s="121">
        <f t="shared" si="0"/>
        <v>3</v>
      </c>
      <c r="AN62" s="121" t="str">
        <f>VLOOKUP($AE62,Tipologías!$A$21:$C$24,3,FALSE)</f>
        <v>ALTO</v>
      </c>
      <c r="AO62" s="121">
        <f t="shared" si="1"/>
        <v>3</v>
      </c>
      <c r="AP62" s="121">
        <f>VLOOKUP($AI62,Tipologías!$A$38:$B$42,2,FALSE)</f>
        <v>0.5</v>
      </c>
      <c r="AQ62" s="121">
        <f>VLOOKUP($AJ62,Tipologías!$A$46:$B$53,2,FALSE)</f>
        <v>0.25</v>
      </c>
      <c r="AR62" s="121" t="str">
        <f t="shared" si="5"/>
        <v>ALTO</v>
      </c>
      <c r="AS62" s="121" t="str">
        <f>VLOOKUP($AG62,Tipologías!$A$29:$C$33,3,FALSE)</f>
        <v>MEDIO</v>
      </c>
      <c r="AT62" s="121" t="str">
        <f t="shared" si="6"/>
        <v>BAJO</v>
      </c>
      <c r="AU62" s="121" t="str">
        <f t="shared" si="7"/>
        <v>MEDIO</v>
      </c>
      <c r="AV62" s="121" t="str">
        <f>_xlfn.IFNA(VLOOKUP(AD62,Tipologías!$B$3:$G$17,4,0),"")</f>
        <v>INFORMACIÓN PÚBLICA RESERVADA</v>
      </c>
      <c r="AW62" s="121" t="str">
        <f t="shared" si="8"/>
        <v>IPR</v>
      </c>
      <c r="AX62" s="121" t="str">
        <f>_xlfn.IFNA(VLOOKUP(AD62,Tipologías!$B$3:$G$17,3,0),"")</f>
        <v>LEY 1712 DE 2014  ARTÍCULO 19 PARÁGRAFO "SE EXCEPTÚAN TAMBIÉN LOS DOCUMENTOS QUE CONTENGAN LAS OPINIONES O PUNTOS DE VISTA QUE FORMEN PARTE DEL PROCESO DELIBERATIVO DE LOS SERVIDORES PÚBLICOS."</v>
      </c>
      <c r="AY62" s="121" t="str">
        <f>_xlfn.IFNA(VLOOKUP(AD62,Tipologías!$B$3:$G$17,5,0),"")</f>
        <v>LEY 1712 DE 2014 ARTÍCULO 19 PARÁGRAFO: SE EXCEPTÚAN TAMBIÉN LOS DOCUMENTOS QUE CONTENGAN LAS OPINIONES O PUNTOS DE VISTA QUE FORMEN PARTE DEL PROCESO DELIBERATIVO DE LOS SERVIDORES PÚBLICOS</v>
      </c>
      <c r="AZ62" s="121" t="str">
        <f>_xlfn.IFNA(VLOOKUP(AD62,Tipologías!$B$3:$G$17,6,0),"")</f>
        <v xml:space="preserve">LEY 1712 DE 2014 ARTÍCULO 19  </v>
      </c>
      <c r="BA62" s="108" t="s">
        <v>197</v>
      </c>
      <c r="BB62" s="106">
        <v>45827</v>
      </c>
      <c r="BC62" s="108" t="s">
        <v>201</v>
      </c>
      <c r="BD62" s="101" t="s">
        <v>617</v>
      </c>
      <c r="BE62" s="113" t="s">
        <v>599</v>
      </c>
      <c r="BF62" s="45"/>
      <c r="BG62" s="45"/>
      <c r="BH62" s="45"/>
      <c r="BI62" s="45"/>
      <c r="BJ62" s="45"/>
      <c r="BK62" s="45"/>
      <c r="BL62" s="45"/>
      <c r="BM62" s="45"/>
      <c r="BN62" s="45"/>
      <c r="BO62" s="45"/>
      <c r="BP62" s="45"/>
      <c r="BQ62" s="45"/>
      <c r="BR62" s="45"/>
      <c r="BS62" s="45"/>
      <c r="BT62" s="45"/>
      <c r="BU62" s="45"/>
      <c r="BV62" s="45"/>
      <c r="BW62" s="45"/>
      <c r="BX62" s="45"/>
    </row>
    <row r="63" spans="1:76" s="61" customFormat="1" ht="96" x14ac:dyDescent="0.2">
      <c r="A63" s="155">
        <v>60</v>
      </c>
      <c r="B63" s="103" t="s">
        <v>59</v>
      </c>
      <c r="C63" s="115" t="s">
        <v>590</v>
      </c>
      <c r="D63" s="107" t="s">
        <v>274</v>
      </c>
      <c r="E63" s="107" t="s">
        <v>618</v>
      </c>
      <c r="F63" s="104" t="s">
        <v>619</v>
      </c>
      <c r="G63" s="103" t="s">
        <v>141</v>
      </c>
      <c r="H63" s="104" t="s">
        <v>593</v>
      </c>
      <c r="I63" s="104" t="s">
        <v>593</v>
      </c>
      <c r="J63" s="103" t="s">
        <v>323</v>
      </c>
      <c r="K63" s="104" t="s">
        <v>237</v>
      </c>
      <c r="L63" s="104" t="s">
        <v>396</v>
      </c>
      <c r="M63" s="104" t="s">
        <v>558</v>
      </c>
      <c r="N63" s="104" t="s">
        <v>620</v>
      </c>
      <c r="O63" s="104" t="s">
        <v>151</v>
      </c>
      <c r="P63" s="104" t="s">
        <v>621</v>
      </c>
      <c r="Q63" s="102" t="s">
        <v>238</v>
      </c>
      <c r="R63" s="102" t="s">
        <v>238</v>
      </c>
      <c r="S63" s="104" t="s">
        <v>195</v>
      </c>
      <c r="T63" s="104" t="s">
        <v>195</v>
      </c>
      <c r="U63" s="101" t="s">
        <v>239</v>
      </c>
      <c r="V63" s="101" t="s">
        <v>239</v>
      </c>
      <c r="W63" s="101" t="s">
        <v>328</v>
      </c>
      <c r="X63" s="101" t="s">
        <v>328</v>
      </c>
      <c r="Y63" s="101" t="s">
        <v>328</v>
      </c>
      <c r="Z63" s="101" t="s">
        <v>328</v>
      </c>
      <c r="AA63" s="101" t="s">
        <v>328</v>
      </c>
      <c r="AB63" s="101" t="s">
        <v>328</v>
      </c>
      <c r="AC63" s="105" t="s">
        <v>195</v>
      </c>
      <c r="AD63" s="118" t="s">
        <v>89</v>
      </c>
      <c r="AE63" s="109" t="s">
        <v>132</v>
      </c>
      <c r="AF63" s="120" t="str">
        <f t="shared" si="13"/>
        <v>MEDIO</v>
      </c>
      <c r="AG63" s="109" t="s">
        <v>101</v>
      </c>
      <c r="AH63" s="120" t="str">
        <f t="shared" si="14"/>
        <v>BAJO</v>
      </c>
      <c r="AI63" s="109" t="s">
        <v>113</v>
      </c>
      <c r="AJ63" s="109" t="s">
        <v>124</v>
      </c>
      <c r="AK63" s="120" t="str">
        <f t="shared" si="4"/>
        <v>BAJO</v>
      </c>
      <c r="AL63" s="121" t="str">
        <f>VLOOKUP($AD63,Tipologías!$B$3:$G$17,2,FALSE)</f>
        <v>BAJO</v>
      </c>
      <c r="AM63" s="121">
        <f t="shared" si="0"/>
        <v>1</v>
      </c>
      <c r="AN63" s="121" t="str">
        <f>VLOOKUP($AE63,Tipologías!$A$21:$C$24,3,FALSE)</f>
        <v>MEDIO</v>
      </c>
      <c r="AO63" s="121">
        <f t="shared" si="1"/>
        <v>2</v>
      </c>
      <c r="AP63" s="121">
        <f>VLOOKUP($AI63,Tipologías!$A$38:$B$42,2,FALSE)</f>
        <v>1</v>
      </c>
      <c r="AQ63" s="121">
        <f>VLOOKUP($AJ63,Tipologías!$A$46:$B$53,2,FALSE)</f>
        <v>0.25</v>
      </c>
      <c r="AR63" s="121" t="str">
        <f t="shared" si="5"/>
        <v>MEDIO</v>
      </c>
      <c r="AS63" s="121" t="str">
        <f>VLOOKUP($AG63,Tipologías!$A$29:$C$33,3,FALSE)</f>
        <v>BAJO</v>
      </c>
      <c r="AT63" s="121" t="str">
        <f t="shared" si="6"/>
        <v>BAJO</v>
      </c>
      <c r="AU63" s="121" t="str">
        <f t="shared" si="7"/>
        <v>MEDIO</v>
      </c>
      <c r="AV63" s="121" t="str">
        <f>_xlfn.IFNA(VLOOKUP(AD63,Tipologías!$B$3:$G$17,4,0),"")</f>
        <v>INFORMACIÓN PÚBLICA</v>
      </c>
      <c r="AW63" s="121" t="str">
        <f t="shared" si="8"/>
        <v>IPB</v>
      </c>
      <c r="AX63" s="121" t="str">
        <f>_xlfn.IFNA(VLOOKUP(AD63,Tipologías!$B$3:$G$17,3,0),"")</f>
        <v>LEY 1712 DE 2014 LEY DE TRANSPARENCIA Y DERECHO DE ACCESO A LA INFORMACIÓN. ARTÍCULO 6 DEFINICIONES LITERAL B.</v>
      </c>
      <c r="AY63" s="121" t="str">
        <f>_xlfn.IFNA(VLOOKUP(AD63,Tipologías!$B$3:$G$17,5,0),"")</f>
        <v>N/A</v>
      </c>
      <c r="AZ63" s="121" t="str">
        <f>_xlfn.IFNA(VLOOKUP(AD63,Tipologías!$B$3:$G$17,6,0),"")</f>
        <v xml:space="preserve">N/A
</v>
      </c>
      <c r="BA63" s="108" t="s">
        <v>198</v>
      </c>
      <c r="BB63" s="106">
        <v>45827</v>
      </c>
      <c r="BC63" s="102" t="s">
        <v>195</v>
      </c>
      <c r="BD63" s="101" t="s">
        <v>622</v>
      </c>
      <c r="BE63" s="113" t="s">
        <v>599</v>
      </c>
      <c r="BF63" s="45"/>
      <c r="BG63" s="45"/>
      <c r="BH63" s="45"/>
      <c r="BI63" s="45"/>
      <c r="BJ63" s="45"/>
      <c r="BK63" s="45"/>
      <c r="BL63" s="45"/>
      <c r="BM63" s="45"/>
      <c r="BN63" s="45"/>
      <c r="BO63" s="45"/>
      <c r="BP63" s="45"/>
      <c r="BQ63" s="45"/>
      <c r="BR63" s="45"/>
      <c r="BS63" s="45"/>
      <c r="BT63" s="45"/>
      <c r="BU63" s="45"/>
      <c r="BV63" s="45"/>
      <c r="BW63" s="45"/>
      <c r="BX63" s="45"/>
    </row>
    <row r="64" spans="1:76" s="61" customFormat="1" ht="108" x14ac:dyDescent="0.2">
      <c r="A64" s="154">
        <v>61</v>
      </c>
      <c r="B64" s="103" t="s">
        <v>59</v>
      </c>
      <c r="C64" s="115" t="s">
        <v>623</v>
      </c>
      <c r="D64" s="107" t="s">
        <v>240</v>
      </c>
      <c r="E64" s="107" t="s">
        <v>624</v>
      </c>
      <c r="F64" s="104" t="s">
        <v>625</v>
      </c>
      <c r="G64" s="103" t="s">
        <v>205</v>
      </c>
      <c r="H64" s="104" t="s">
        <v>272</v>
      </c>
      <c r="I64" s="104" t="s">
        <v>626</v>
      </c>
      <c r="J64" s="103" t="s">
        <v>323</v>
      </c>
      <c r="K64" s="104" t="s">
        <v>237</v>
      </c>
      <c r="L64" s="104" t="s">
        <v>396</v>
      </c>
      <c r="M64" s="104" t="s">
        <v>195</v>
      </c>
      <c r="N64" s="104" t="s">
        <v>627</v>
      </c>
      <c r="O64" s="104" t="s">
        <v>151</v>
      </c>
      <c r="P64" s="104" t="s">
        <v>421</v>
      </c>
      <c r="Q64" s="102" t="s">
        <v>238</v>
      </c>
      <c r="R64" s="102" t="s">
        <v>238</v>
      </c>
      <c r="S64" s="104" t="s">
        <v>522</v>
      </c>
      <c r="T64" s="104" t="s">
        <v>628</v>
      </c>
      <c r="U64" s="101" t="s">
        <v>239</v>
      </c>
      <c r="V64" s="101" t="s">
        <v>239</v>
      </c>
      <c r="W64" s="101" t="s">
        <v>239</v>
      </c>
      <c r="X64" s="101" t="s">
        <v>328</v>
      </c>
      <c r="Y64" s="101" t="s">
        <v>239</v>
      </c>
      <c r="Z64" s="101" t="s">
        <v>328</v>
      </c>
      <c r="AA64" s="101" t="s">
        <v>195</v>
      </c>
      <c r="AB64" s="101" t="s">
        <v>195</v>
      </c>
      <c r="AC64" s="105" t="s">
        <v>195</v>
      </c>
      <c r="AD64" s="118" t="s">
        <v>89</v>
      </c>
      <c r="AE64" s="109" t="s">
        <v>134</v>
      </c>
      <c r="AF64" s="120" t="str">
        <f>AR64</f>
        <v>ALTO</v>
      </c>
      <c r="AG64" s="109" t="s">
        <v>102</v>
      </c>
      <c r="AH64" s="120" t="str">
        <f>_xlfn.IFNA((AS64),"")</f>
        <v>MEDIO</v>
      </c>
      <c r="AI64" s="109" t="s">
        <v>115</v>
      </c>
      <c r="AJ64" s="109" t="s">
        <v>120</v>
      </c>
      <c r="AK64" s="120" t="str">
        <f t="shared" si="4"/>
        <v>ALTO</v>
      </c>
      <c r="AL64" s="121" t="str">
        <f>VLOOKUP($AD64,Tipologías!$B$3:$G$17,2,FALSE)</f>
        <v>BAJO</v>
      </c>
      <c r="AM64" s="121">
        <f t="shared" si="0"/>
        <v>1</v>
      </c>
      <c r="AN64" s="121" t="str">
        <f>VLOOKUP($AE64,Tipologías!$A$21:$C$24,3,FALSE)</f>
        <v>ALTO</v>
      </c>
      <c r="AO64" s="121">
        <f t="shared" si="1"/>
        <v>3</v>
      </c>
      <c r="AP64" s="121">
        <f>VLOOKUP($AI64,Tipologías!$A$38:$B$42,2,FALSE)</f>
        <v>2</v>
      </c>
      <c r="AQ64" s="121">
        <f>VLOOKUP($AJ64,Tipologías!$A$46:$B$53,2,FALSE)</f>
        <v>1.5</v>
      </c>
      <c r="AR64" s="121" t="str">
        <f t="shared" si="5"/>
        <v>ALTO</v>
      </c>
      <c r="AS64" s="121" t="str">
        <f>VLOOKUP($AG64,Tipologías!$A$29:$C$33,3,FALSE)</f>
        <v>MEDIO</v>
      </c>
      <c r="AT64" s="121" t="str">
        <f t="shared" si="6"/>
        <v>ALTO</v>
      </c>
      <c r="AU64" s="121" t="str">
        <f t="shared" si="7"/>
        <v>ALTO</v>
      </c>
      <c r="AV64" s="121" t="str">
        <f>_xlfn.IFNA(VLOOKUP(AD64,Tipologías!$B$3:$G$17,4,0),"")</f>
        <v>INFORMACIÓN PÚBLICA</v>
      </c>
      <c r="AW64" s="121" t="str">
        <f t="shared" si="8"/>
        <v>IPB</v>
      </c>
      <c r="AX64" s="121" t="str">
        <f>_xlfn.IFNA(VLOOKUP(AD64,Tipologías!$B$3:$G$17,3,0),"")</f>
        <v>LEY 1712 DE 2014 LEY DE TRANSPARENCIA Y DERECHO DE ACCESO A LA INFORMACIÓN. ARTÍCULO 6 DEFINICIONES LITERAL B.</v>
      </c>
      <c r="AY64" s="121" t="str">
        <f>_xlfn.IFNA(VLOOKUP(AD64,Tipologías!$B$3:$G$17,5,0),"")</f>
        <v>N/A</v>
      </c>
      <c r="AZ64" s="121" t="str">
        <f>_xlfn.IFNA(VLOOKUP(AD64,Tipologías!$B$3:$G$17,6,0),"")</f>
        <v xml:space="preserve">N/A
</v>
      </c>
      <c r="BA64" s="108" t="s">
        <v>198</v>
      </c>
      <c r="BB64" s="106">
        <v>45824</v>
      </c>
      <c r="BC64" s="102" t="s">
        <v>195</v>
      </c>
      <c r="BD64" s="101" t="s">
        <v>629</v>
      </c>
      <c r="BE64" s="113" t="s">
        <v>630</v>
      </c>
      <c r="BF64" s="45"/>
      <c r="BG64" s="45"/>
      <c r="BH64" s="45"/>
      <c r="BI64" s="45"/>
      <c r="BJ64" s="45"/>
      <c r="BK64" s="45"/>
      <c r="BL64" s="45"/>
      <c r="BM64" s="45"/>
      <c r="BN64" s="45"/>
      <c r="BO64" s="45"/>
      <c r="BP64" s="45"/>
      <c r="BQ64" s="45"/>
      <c r="BR64" s="45"/>
      <c r="BS64" s="45"/>
      <c r="BT64" s="45"/>
      <c r="BU64" s="45"/>
      <c r="BV64" s="45"/>
      <c r="BW64" s="45"/>
      <c r="BX64" s="45"/>
    </row>
    <row r="65" spans="1:76" s="61" customFormat="1" ht="409.5" x14ac:dyDescent="0.2">
      <c r="A65" s="155">
        <v>62</v>
      </c>
      <c r="B65" s="103" t="s">
        <v>59</v>
      </c>
      <c r="C65" s="115" t="s">
        <v>623</v>
      </c>
      <c r="D65" s="107" t="s">
        <v>240</v>
      </c>
      <c r="E65" s="107" t="s">
        <v>631</v>
      </c>
      <c r="F65" s="104" t="s">
        <v>632</v>
      </c>
      <c r="G65" s="103" t="s">
        <v>205</v>
      </c>
      <c r="H65" s="104" t="s">
        <v>240</v>
      </c>
      <c r="I65" s="104" t="s">
        <v>626</v>
      </c>
      <c r="J65" s="103" t="s">
        <v>486</v>
      </c>
      <c r="K65" s="104" t="s">
        <v>237</v>
      </c>
      <c r="L65" s="104" t="s">
        <v>396</v>
      </c>
      <c r="M65" s="104" t="s">
        <v>415</v>
      </c>
      <c r="N65" s="104" t="s">
        <v>627</v>
      </c>
      <c r="O65" s="104" t="s">
        <v>144</v>
      </c>
      <c r="P65" s="104" t="s">
        <v>633</v>
      </c>
      <c r="Q65" s="102" t="s">
        <v>238</v>
      </c>
      <c r="R65" s="102" t="s">
        <v>238</v>
      </c>
      <c r="S65" s="104" t="s">
        <v>634</v>
      </c>
      <c r="T65" s="104" t="s">
        <v>634</v>
      </c>
      <c r="U65" s="101" t="s">
        <v>239</v>
      </c>
      <c r="V65" s="101" t="s">
        <v>239</v>
      </c>
      <c r="W65" s="101" t="s">
        <v>328</v>
      </c>
      <c r="X65" s="101" t="s">
        <v>328</v>
      </c>
      <c r="Y65" s="101" t="s">
        <v>328</v>
      </c>
      <c r="Z65" s="101" t="s">
        <v>328</v>
      </c>
      <c r="AA65" s="101" t="s">
        <v>195</v>
      </c>
      <c r="AB65" s="101" t="s">
        <v>195</v>
      </c>
      <c r="AC65" s="105" t="s">
        <v>195</v>
      </c>
      <c r="AD65" s="118" t="s">
        <v>213</v>
      </c>
      <c r="AE65" s="109" t="s">
        <v>134</v>
      </c>
      <c r="AF65" s="120" t="str">
        <f t="shared" ref="AF65:AF125" si="15">AR65</f>
        <v>ALTO</v>
      </c>
      <c r="AG65" s="109" t="s">
        <v>102</v>
      </c>
      <c r="AH65" s="120" t="str">
        <f t="shared" ref="AH65:AH125" si="16">_xlfn.IFNA((AS65),"")</f>
        <v>MEDIO</v>
      </c>
      <c r="AI65" s="109" t="s">
        <v>115</v>
      </c>
      <c r="AJ65" s="109" t="s">
        <v>117</v>
      </c>
      <c r="AK65" s="120" t="str">
        <f t="shared" si="4"/>
        <v>ALTO</v>
      </c>
      <c r="AL65" s="121" t="str">
        <f>VLOOKUP($AD65,Tipologías!$B$3:$G$17,2,FALSE)</f>
        <v>ALTO</v>
      </c>
      <c r="AM65" s="121">
        <f t="shared" si="0"/>
        <v>3</v>
      </c>
      <c r="AN65" s="121" t="str">
        <f>VLOOKUP($AE65,Tipologías!$A$21:$C$24,3,FALSE)</f>
        <v>ALTO</v>
      </c>
      <c r="AO65" s="121">
        <f t="shared" si="1"/>
        <v>3</v>
      </c>
      <c r="AP65" s="121">
        <f>VLOOKUP($AI65,Tipologías!$A$38:$B$42,2,FALSE)</f>
        <v>2</v>
      </c>
      <c r="AQ65" s="121">
        <f>VLOOKUP($AJ65,Tipologías!$A$46:$B$53,2,FALSE)</f>
        <v>2.5</v>
      </c>
      <c r="AR65" s="121" t="str">
        <f t="shared" si="5"/>
        <v>ALTO</v>
      </c>
      <c r="AS65" s="121" t="str">
        <f>VLOOKUP($AG65,Tipologías!$A$29:$C$33,3,FALSE)</f>
        <v>MEDIO</v>
      </c>
      <c r="AT65" s="121" t="str">
        <f t="shared" si="6"/>
        <v>ALTO</v>
      </c>
      <c r="AU65" s="121" t="str">
        <f t="shared" si="7"/>
        <v>ALTO</v>
      </c>
      <c r="AV65" s="121" t="str">
        <f>_xlfn.IFNA(VLOOKUP(AD65,Tipologías!$B$3:$G$17,4,0),"")</f>
        <v>INFORMACIÓN PÚBLICA RESERVADA</v>
      </c>
      <c r="AW65" s="121" t="str">
        <f t="shared" si="8"/>
        <v>IPR</v>
      </c>
      <c r="AX65" s="121" t="str">
        <f>_xlfn.IFNA(VLOOKUP(AD65,Tipologías!$B$3:$G$17,3,0),"")</f>
        <v>LEY 1712   DE 2014 ARTÍCULO 19 LITERAL E "EL DEBIDO PROCESO Y LA IGUALDAD DE LAS PARTES EN LOS PROCESOS JUDICIALES."</v>
      </c>
      <c r="AY65" s="121" t="str">
        <f>_xlfn.IFNA(VLOOKUP(AD65,Tipologías!$B$3:$G$17,5,0),"")</f>
        <v>CONSTITUCIÓN POLÍTICA DE COLOMBIA ARTÍCULO 29. EL DEBIDO PROCESO SE APLICARÁ A TODA CLASE DE ACTUACIONES JUDICIALES Y ADMINISTRATIVAS.
NADIE PODRÁ SER JUZGADO SINO CONFORME A LEYES PREEXISTENTES AL ACTO QUE SE LE IMPUTA, ANTE JUEZ O TRIBUNAL COMPETENTE Y CON OBSERVANCIA DE LA PLENITUD DE LAS FORMAS PROPIAS DE CADA JUICIO.
EN MATERIA PENAL, LA LEY PERMISIVA O FAVORABLE, AUN CUANDO SEA POSTERIOR, SE APLICARÁ DE PREFERENCIA A LA RESTRICTIVA O DESFAVORABLE.
TODA PERSONA SE PRESUME INOCENTE MIENTRAS NO SE LA HAYA DECLARADO JUDICIALMENTE CULPABLE. QUIEN SEA SINDICADO TIENE DERECHO A LA DEFENSA Y A LA ASISTENCIA DE UN ABOGADO ESCOGIDO POR ÉL, O DE OFICIO, DURANTE LA INVESTIGACIÓN Y EL JUZGAMIENTO; A UN DEBIDO PROCESO PÚBLICO SIN DILACIONES INJUSTIFICADAS; A PRESENTAR PRUEBAS Y A CONTROVERTIR LAS QUE SE ALLEGUEN EN SU CONTRA; A IMPUGNAR LA SENTENCIA CONDENATORIA, Y A NO SER JUZGADO DOS VECES POR EL MISMO HECHO.
ES NULA, DE PLENO DERECHO, LA PRUEBA OBTENIDA CON VIOLACIÓN DEL DEBIDO PROCESO.
LEY 1564  DE 2012 CÓDIGO GENERAL DEL PROCESO ARTÍCULO 3: LAS ACTUACIONES SE CUMPLIRÁN EN FORMA ORAL, PÚBLICA Y EN AUDIENCIAS, SALVO LAS QUE EXPRESAMENTE SE AUTORICE REALIZAR POR ESCRITO O ESTÉN AMPARADAS POR RESERVA.</v>
      </c>
      <c r="AZ65" s="121" t="str">
        <f>_xlfn.IFNA(VLOOKUP(AD65,Tipologías!$B$3:$G$17,6,0),"")</f>
        <v>LEY 1712 DE 2014 ARTÍCULO 19   
LEY 1564  DE 2012 CÓDIGO GENERAL DEL PROCESO</v>
      </c>
      <c r="BA65" s="108" t="s">
        <v>197</v>
      </c>
      <c r="BB65" s="106">
        <v>45824</v>
      </c>
      <c r="BC65" s="108" t="s">
        <v>224</v>
      </c>
      <c r="BD65" s="101" t="s">
        <v>635</v>
      </c>
      <c r="BE65" s="113" t="s">
        <v>630</v>
      </c>
      <c r="BF65" s="45"/>
      <c r="BG65" s="45"/>
      <c r="BH65" s="45"/>
      <c r="BI65" s="45"/>
      <c r="BJ65" s="45"/>
      <c r="BK65" s="45"/>
      <c r="BL65" s="45"/>
      <c r="BM65" s="45"/>
      <c r="BN65" s="45"/>
      <c r="BO65" s="45"/>
      <c r="BP65" s="45"/>
      <c r="BQ65" s="45"/>
      <c r="BR65" s="45"/>
      <c r="BS65" s="45"/>
      <c r="BT65" s="45"/>
      <c r="BU65" s="45"/>
      <c r="BV65" s="45"/>
      <c r="BW65" s="45"/>
      <c r="BX65" s="45"/>
    </row>
    <row r="66" spans="1:76" s="62" customFormat="1" ht="409.5" x14ac:dyDescent="0.2">
      <c r="A66" s="154">
        <v>63</v>
      </c>
      <c r="B66" s="103" t="s">
        <v>59</v>
      </c>
      <c r="C66" s="115" t="s">
        <v>623</v>
      </c>
      <c r="D66" s="107" t="s">
        <v>240</v>
      </c>
      <c r="E66" s="107" t="s">
        <v>636</v>
      </c>
      <c r="F66" s="104" t="s">
        <v>637</v>
      </c>
      <c r="G66" s="103" t="s">
        <v>205</v>
      </c>
      <c r="H66" s="104" t="s">
        <v>240</v>
      </c>
      <c r="I66" s="104" t="s">
        <v>284</v>
      </c>
      <c r="J66" s="103" t="s">
        <v>323</v>
      </c>
      <c r="K66" s="104" t="s">
        <v>237</v>
      </c>
      <c r="L66" s="104" t="s">
        <v>396</v>
      </c>
      <c r="M66" s="104" t="s">
        <v>195</v>
      </c>
      <c r="N66" s="104" t="s">
        <v>638</v>
      </c>
      <c r="O66" s="104" t="s">
        <v>144</v>
      </c>
      <c r="P66" s="104" t="s">
        <v>326</v>
      </c>
      <c r="Q66" s="102" t="s">
        <v>238</v>
      </c>
      <c r="R66" s="102" t="s">
        <v>238</v>
      </c>
      <c r="S66" s="104" t="s">
        <v>634</v>
      </c>
      <c r="T66" s="104" t="s">
        <v>634</v>
      </c>
      <c r="U66" s="101" t="s">
        <v>239</v>
      </c>
      <c r="V66" s="101" t="s">
        <v>239</v>
      </c>
      <c r="W66" s="101" t="s">
        <v>239</v>
      </c>
      <c r="X66" s="101" t="s">
        <v>328</v>
      </c>
      <c r="Y66" s="101" t="s">
        <v>239</v>
      </c>
      <c r="Z66" s="101" t="s">
        <v>328</v>
      </c>
      <c r="AA66" s="101" t="s">
        <v>195</v>
      </c>
      <c r="AB66" s="101" t="s">
        <v>195</v>
      </c>
      <c r="AC66" s="105" t="s">
        <v>195</v>
      </c>
      <c r="AD66" s="118" t="s">
        <v>213</v>
      </c>
      <c r="AE66" s="109" t="s">
        <v>134</v>
      </c>
      <c r="AF66" s="120" t="str">
        <f t="shared" si="15"/>
        <v>ALTO</v>
      </c>
      <c r="AG66" s="109" t="s">
        <v>102</v>
      </c>
      <c r="AH66" s="120" t="str">
        <f t="shared" si="16"/>
        <v>MEDIO</v>
      </c>
      <c r="AI66" s="109" t="s">
        <v>111</v>
      </c>
      <c r="AJ66" s="109" t="s">
        <v>117</v>
      </c>
      <c r="AK66" s="120" t="str">
        <f t="shared" si="4"/>
        <v>ALTO</v>
      </c>
      <c r="AL66" s="121" t="str">
        <f>VLOOKUP($AD66,Tipologías!$B$3:$G$17,2,FALSE)</f>
        <v>ALTO</v>
      </c>
      <c r="AM66" s="121">
        <f t="shared" si="0"/>
        <v>3</v>
      </c>
      <c r="AN66" s="121" t="str">
        <f>VLOOKUP($AE66,Tipologías!$A$21:$C$24,3,FALSE)</f>
        <v>ALTO</v>
      </c>
      <c r="AO66" s="121">
        <f t="shared" si="1"/>
        <v>3</v>
      </c>
      <c r="AP66" s="121">
        <f>VLOOKUP($AI66,Tipologías!$A$38:$B$42,2,FALSE)</f>
        <v>0.5</v>
      </c>
      <c r="AQ66" s="121">
        <f>VLOOKUP($AJ66,Tipologías!$A$46:$B$53,2,FALSE)</f>
        <v>2.5</v>
      </c>
      <c r="AR66" s="121" t="str">
        <f t="shared" si="5"/>
        <v>ALTO</v>
      </c>
      <c r="AS66" s="121" t="str">
        <f>VLOOKUP($AG66,Tipologías!$A$29:$C$33,3,FALSE)</f>
        <v>MEDIO</v>
      </c>
      <c r="AT66" s="121" t="str">
        <f t="shared" si="6"/>
        <v>ALTO</v>
      </c>
      <c r="AU66" s="121" t="str">
        <f t="shared" si="7"/>
        <v>ALTO</v>
      </c>
      <c r="AV66" s="121" t="str">
        <f>_xlfn.IFNA(VLOOKUP(AD66,Tipologías!$B$3:$G$17,4,0),"")</f>
        <v>INFORMACIÓN PÚBLICA RESERVADA</v>
      </c>
      <c r="AW66" s="121" t="str">
        <f t="shared" si="8"/>
        <v>IPR</v>
      </c>
      <c r="AX66" s="121" t="str">
        <f>_xlfn.IFNA(VLOOKUP(AD66,Tipologías!$B$3:$G$17,3,0),"")</f>
        <v>LEY 1712   DE 2014 ARTÍCULO 19 LITERAL E "EL DEBIDO PROCESO Y LA IGUALDAD DE LAS PARTES EN LOS PROCESOS JUDICIALES."</v>
      </c>
      <c r="AY66" s="121" t="str">
        <f>_xlfn.IFNA(VLOOKUP(AD66,Tipologías!$B$3:$G$17,5,0),"")</f>
        <v>CONSTITUCIÓN POLÍTICA DE COLOMBIA ARTÍCULO 29. EL DEBIDO PROCESO SE APLICARÁ A TODA CLASE DE ACTUACIONES JUDICIALES Y ADMINISTRATIVAS.
NADIE PODRÁ SER JUZGADO SINO CONFORME A LEYES PREEXISTENTES AL ACTO QUE SE LE IMPUTA, ANTE JUEZ O TRIBUNAL COMPETENTE Y CON OBSERVANCIA DE LA PLENITUD DE LAS FORMAS PROPIAS DE CADA JUICIO.
EN MATERIA PENAL, LA LEY PERMISIVA O FAVORABLE, AUN CUANDO SEA POSTERIOR, SE APLICARÁ DE PREFERENCIA A LA RESTRICTIVA O DESFAVORABLE.
TODA PERSONA SE PRESUME INOCENTE MIENTRAS NO SE LA HAYA DECLARADO JUDICIALMENTE CULPABLE. QUIEN SEA SINDICADO TIENE DERECHO A LA DEFENSA Y A LA ASISTENCIA DE UN ABOGADO ESCOGIDO POR ÉL, O DE OFICIO, DURANTE LA INVESTIGACIÓN Y EL JUZGAMIENTO; A UN DEBIDO PROCESO PÚBLICO SIN DILACIONES INJUSTIFICADAS; A PRESENTAR PRUEBAS Y A CONTROVERTIR LAS QUE SE ALLEGUEN EN SU CONTRA; A IMPUGNAR LA SENTENCIA CONDENATORIA, Y A NO SER JUZGADO DOS VECES POR EL MISMO HECHO.
ES NULA, DE PLENO DERECHO, LA PRUEBA OBTENIDA CON VIOLACIÓN DEL DEBIDO PROCESO.
LEY 1564  DE 2012 CÓDIGO GENERAL DEL PROCESO ARTÍCULO 3: LAS ACTUACIONES SE CUMPLIRÁN EN FORMA ORAL, PÚBLICA Y EN AUDIENCIAS, SALVO LAS QUE EXPRESAMENTE SE AUTORICE REALIZAR POR ESCRITO O ESTÉN AMPARADAS POR RESERVA.</v>
      </c>
      <c r="AZ66" s="121" t="str">
        <f>_xlfn.IFNA(VLOOKUP(AD66,Tipologías!$B$3:$G$17,6,0),"")</f>
        <v>LEY 1712 DE 2014 ARTÍCULO 19   
LEY 1564  DE 2012 CÓDIGO GENERAL DEL PROCESO</v>
      </c>
      <c r="BA66" s="108" t="s">
        <v>197</v>
      </c>
      <c r="BB66" s="106">
        <v>45824</v>
      </c>
      <c r="BC66" s="108" t="s">
        <v>201</v>
      </c>
      <c r="BD66" s="101" t="s">
        <v>635</v>
      </c>
      <c r="BE66" s="113" t="s">
        <v>630</v>
      </c>
      <c r="BF66" s="45"/>
      <c r="BG66" s="45"/>
      <c r="BH66" s="45"/>
      <c r="BI66" s="45"/>
      <c r="BJ66" s="45"/>
      <c r="BK66" s="45"/>
      <c r="BL66" s="45"/>
      <c r="BM66" s="45"/>
      <c r="BN66" s="45"/>
      <c r="BO66" s="45"/>
      <c r="BP66" s="45"/>
      <c r="BQ66" s="45"/>
      <c r="BR66" s="45"/>
      <c r="BS66" s="45"/>
      <c r="BT66" s="45"/>
      <c r="BU66" s="45"/>
      <c r="BV66" s="45"/>
      <c r="BW66" s="45"/>
      <c r="BX66" s="45"/>
    </row>
    <row r="67" spans="1:76" s="61" customFormat="1" ht="216" x14ac:dyDescent="0.2">
      <c r="A67" s="155">
        <v>64</v>
      </c>
      <c r="B67" s="103" t="s">
        <v>59</v>
      </c>
      <c r="C67" s="115" t="s">
        <v>623</v>
      </c>
      <c r="D67" s="107" t="s">
        <v>240</v>
      </c>
      <c r="E67" s="107" t="s">
        <v>639</v>
      </c>
      <c r="F67" s="104" t="s">
        <v>640</v>
      </c>
      <c r="G67" s="103" t="s">
        <v>205</v>
      </c>
      <c r="H67" s="104" t="s">
        <v>240</v>
      </c>
      <c r="I67" s="104" t="s">
        <v>284</v>
      </c>
      <c r="J67" s="103" t="s">
        <v>323</v>
      </c>
      <c r="K67" s="104" t="s">
        <v>237</v>
      </c>
      <c r="L67" s="104" t="s">
        <v>396</v>
      </c>
      <c r="M67" s="104" t="s">
        <v>195</v>
      </c>
      <c r="N67" s="104" t="s">
        <v>638</v>
      </c>
      <c r="O67" s="104" t="s">
        <v>151</v>
      </c>
      <c r="P67" s="104" t="s">
        <v>326</v>
      </c>
      <c r="Q67" s="102" t="s">
        <v>238</v>
      </c>
      <c r="R67" s="102" t="s">
        <v>238</v>
      </c>
      <c r="S67" s="104" t="s">
        <v>634</v>
      </c>
      <c r="T67" s="104" t="s">
        <v>634</v>
      </c>
      <c r="U67" s="101" t="s">
        <v>239</v>
      </c>
      <c r="V67" s="101" t="s">
        <v>239</v>
      </c>
      <c r="W67" s="101" t="s">
        <v>328</v>
      </c>
      <c r="X67" s="101" t="s">
        <v>328</v>
      </c>
      <c r="Y67" s="101" t="s">
        <v>328</v>
      </c>
      <c r="Z67" s="101" t="s">
        <v>328</v>
      </c>
      <c r="AA67" s="101" t="s">
        <v>195</v>
      </c>
      <c r="AB67" s="101" t="s">
        <v>195</v>
      </c>
      <c r="AC67" s="105" t="s">
        <v>195</v>
      </c>
      <c r="AD67" s="118" t="s">
        <v>89</v>
      </c>
      <c r="AE67" s="109" t="s">
        <v>134</v>
      </c>
      <c r="AF67" s="120" t="str">
        <f t="shared" si="15"/>
        <v>ALTO</v>
      </c>
      <c r="AG67" s="109" t="s">
        <v>102</v>
      </c>
      <c r="AH67" s="120" t="str">
        <f t="shared" si="16"/>
        <v>MEDIO</v>
      </c>
      <c r="AI67" s="109" t="s">
        <v>115</v>
      </c>
      <c r="AJ67" s="109" t="s">
        <v>120</v>
      </c>
      <c r="AK67" s="120" t="str">
        <f t="shared" si="4"/>
        <v>ALTO</v>
      </c>
      <c r="AL67" s="121" t="str">
        <f>VLOOKUP($AD67,Tipologías!$B$3:$G$17,2,FALSE)</f>
        <v>BAJO</v>
      </c>
      <c r="AM67" s="121">
        <f t="shared" si="0"/>
        <v>1</v>
      </c>
      <c r="AN67" s="121" t="str">
        <f>VLOOKUP($AE67,Tipologías!$A$21:$C$24,3,FALSE)</f>
        <v>ALTO</v>
      </c>
      <c r="AO67" s="121">
        <f t="shared" si="1"/>
        <v>3</v>
      </c>
      <c r="AP67" s="121">
        <f>VLOOKUP($AI67,Tipologías!$A$38:$B$42,2,FALSE)</f>
        <v>2</v>
      </c>
      <c r="AQ67" s="121">
        <f>VLOOKUP($AJ67,Tipologías!$A$46:$B$53,2,FALSE)</f>
        <v>1.5</v>
      </c>
      <c r="AR67" s="121" t="str">
        <f t="shared" si="5"/>
        <v>ALTO</v>
      </c>
      <c r="AS67" s="121" t="str">
        <f>VLOOKUP($AG67,Tipologías!$A$29:$C$33,3,FALSE)</f>
        <v>MEDIO</v>
      </c>
      <c r="AT67" s="121" t="str">
        <f t="shared" si="6"/>
        <v>ALTO</v>
      </c>
      <c r="AU67" s="121" t="str">
        <f t="shared" si="7"/>
        <v>ALTO</v>
      </c>
      <c r="AV67" s="121" t="str">
        <f>_xlfn.IFNA(VLOOKUP(AD67,Tipologías!$B$3:$G$17,4,0),"")</f>
        <v>INFORMACIÓN PÚBLICA</v>
      </c>
      <c r="AW67" s="121" t="str">
        <f t="shared" si="8"/>
        <v>IPB</v>
      </c>
      <c r="AX67" s="121" t="str">
        <f>_xlfn.IFNA(VLOOKUP(AD67,Tipologías!$B$3:$G$17,3,0),"")</f>
        <v>LEY 1712 DE 2014 LEY DE TRANSPARENCIA Y DERECHO DE ACCESO A LA INFORMACIÓN. ARTÍCULO 6 DEFINICIONES LITERAL B.</v>
      </c>
      <c r="AY67" s="121" t="str">
        <f>_xlfn.IFNA(VLOOKUP(AD67,Tipologías!$B$3:$G$17,5,0),"")</f>
        <v>N/A</v>
      </c>
      <c r="AZ67" s="121" t="str">
        <f>_xlfn.IFNA(VLOOKUP(AD67,Tipologías!$B$3:$G$17,6,0),"")</f>
        <v xml:space="preserve">N/A
</v>
      </c>
      <c r="BA67" s="108" t="s">
        <v>198</v>
      </c>
      <c r="BB67" s="106">
        <v>45824</v>
      </c>
      <c r="BC67" s="102" t="s">
        <v>195</v>
      </c>
      <c r="BD67" s="101" t="s">
        <v>641</v>
      </c>
      <c r="BE67" s="113" t="s">
        <v>630</v>
      </c>
      <c r="BF67" s="45"/>
      <c r="BG67" s="45"/>
      <c r="BH67" s="45"/>
      <c r="BI67" s="45"/>
      <c r="BJ67" s="45"/>
      <c r="BK67" s="45"/>
      <c r="BL67" s="45"/>
      <c r="BM67" s="45"/>
      <c r="BN67" s="45"/>
      <c r="BO67" s="45"/>
      <c r="BP67" s="45"/>
      <c r="BQ67" s="45"/>
      <c r="BR67" s="45"/>
      <c r="BS67" s="45"/>
      <c r="BT67" s="45"/>
      <c r="BU67" s="45"/>
      <c r="BV67" s="45"/>
      <c r="BW67" s="45"/>
      <c r="BX67" s="45"/>
    </row>
    <row r="68" spans="1:76" s="62" customFormat="1" ht="204" x14ac:dyDescent="0.2">
      <c r="A68" s="154">
        <v>65</v>
      </c>
      <c r="B68" s="103" t="s">
        <v>59</v>
      </c>
      <c r="C68" s="115" t="s">
        <v>623</v>
      </c>
      <c r="D68" s="107" t="s">
        <v>240</v>
      </c>
      <c r="E68" s="107" t="s">
        <v>642</v>
      </c>
      <c r="F68" s="104" t="s">
        <v>643</v>
      </c>
      <c r="G68" s="103" t="s">
        <v>141</v>
      </c>
      <c r="H68" s="104" t="s">
        <v>240</v>
      </c>
      <c r="I68" s="104" t="s">
        <v>644</v>
      </c>
      <c r="J68" s="103" t="s">
        <v>323</v>
      </c>
      <c r="K68" s="104" t="s">
        <v>237</v>
      </c>
      <c r="L68" s="104" t="s">
        <v>324</v>
      </c>
      <c r="M68" s="104" t="s">
        <v>195</v>
      </c>
      <c r="N68" s="104" t="s">
        <v>645</v>
      </c>
      <c r="O68" s="104" t="s">
        <v>204</v>
      </c>
      <c r="P68" s="104" t="s">
        <v>646</v>
      </c>
      <c r="Q68" s="102" t="s">
        <v>238</v>
      </c>
      <c r="R68" s="102" t="s">
        <v>238</v>
      </c>
      <c r="S68" s="104" t="s">
        <v>195</v>
      </c>
      <c r="T68" s="104" t="s">
        <v>195</v>
      </c>
      <c r="U68" s="101" t="s">
        <v>328</v>
      </c>
      <c r="V68" s="101" t="s">
        <v>195</v>
      </c>
      <c r="W68" s="101" t="s">
        <v>195</v>
      </c>
      <c r="X68" s="101" t="s">
        <v>195</v>
      </c>
      <c r="Y68" s="101" t="s">
        <v>195</v>
      </c>
      <c r="Z68" s="101" t="s">
        <v>195</v>
      </c>
      <c r="AA68" s="101" t="s">
        <v>195</v>
      </c>
      <c r="AB68" s="101" t="s">
        <v>195</v>
      </c>
      <c r="AC68" s="105" t="s">
        <v>195</v>
      </c>
      <c r="AD68" s="118" t="s">
        <v>89</v>
      </c>
      <c r="AE68" s="109" t="s">
        <v>130</v>
      </c>
      <c r="AF68" s="120" t="str">
        <f t="shared" si="15"/>
        <v>BAJO</v>
      </c>
      <c r="AG68" s="109" t="s">
        <v>102</v>
      </c>
      <c r="AH68" s="120" t="str">
        <f t="shared" si="16"/>
        <v>MEDIO</v>
      </c>
      <c r="AI68" s="109" t="s">
        <v>114</v>
      </c>
      <c r="AJ68" s="109" t="s">
        <v>119</v>
      </c>
      <c r="AK68" s="120" t="str">
        <f t="shared" si="4"/>
        <v>ALTO</v>
      </c>
      <c r="AL68" s="121" t="str">
        <f>VLOOKUP($AD68,Tipologías!$B$3:$G$17,2,FALSE)</f>
        <v>BAJO</v>
      </c>
      <c r="AM68" s="121">
        <f t="shared" ref="AM68:AM131" si="17">IF(AD68="",0,IF(AL68="Bajo",1,IF(AL68="Medio",2,3)))</f>
        <v>1</v>
      </c>
      <c r="AN68" s="121" t="str">
        <f>VLOOKUP($AE68,Tipologías!$A$21:$C$24,3,FALSE)</f>
        <v>BAJO</v>
      </c>
      <c r="AO68" s="121">
        <f t="shared" ref="AO68:AO131" si="18">IF(AE68="",0,IF(AN68="Bajo",1,IF(AN68="Medio",2,3)))</f>
        <v>1</v>
      </c>
      <c r="AP68" s="121">
        <f>VLOOKUP($AI68,Tipologías!$A$38:$B$42,2,FALSE)</f>
        <v>1.5</v>
      </c>
      <c r="AQ68" s="121">
        <f>VLOOKUP($AJ68,Tipologías!$A$46:$B$53,2,FALSE)</f>
        <v>2</v>
      </c>
      <c r="AR68" s="121" t="str">
        <f t="shared" si="5"/>
        <v>BAJO</v>
      </c>
      <c r="AS68" s="121" t="str">
        <f>VLOOKUP($AG68,Tipologías!$A$29:$C$33,3,FALSE)</f>
        <v>MEDIO</v>
      </c>
      <c r="AT68" s="121" t="str">
        <f t="shared" si="6"/>
        <v>ALTO</v>
      </c>
      <c r="AU68" s="121" t="str">
        <f t="shared" si="7"/>
        <v>MEDIO</v>
      </c>
      <c r="AV68" s="121" t="str">
        <f>_xlfn.IFNA(VLOOKUP(AD68,Tipologías!$B$3:$G$17,4,0),"")</f>
        <v>INFORMACIÓN PÚBLICA</v>
      </c>
      <c r="AW68" s="121" t="str">
        <f t="shared" si="8"/>
        <v>IPB</v>
      </c>
      <c r="AX68" s="121" t="str">
        <f>_xlfn.IFNA(VLOOKUP(AD68,Tipologías!$B$3:$G$17,3,0),"")</f>
        <v>LEY 1712 DE 2014 LEY DE TRANSPARENCIA Y DERECHO DE ACCESO A LA INFORMACIÓN. ARTÍCULO 6 DEFINICIONES LITERAL B.</v>
      </c>
      <c r="AY68" s="121" t="str">
        <f>_xlfn.IFNA(VLOOKUP(AD68,Tipologías!$B$3:$G$17,5,0),"")</f>
        <v>N/A</v>
      </c>
      <c r="AZ68" s="121" t="str">
        <f>_xlfn.IFNA(VLOOKUP(AD68,Tipologías!$B$3:$G$17,6,0),"")</f>
        <v xml:space="preserve">N/A
</v>
      </c>
      <c r="BA68" s="108" t="s">
        <v>198</v>
      </c>
      <c r="BB68" s="106">
        <v>45824</v>
      </c>
      <c r="BC68" s="102" t="s">
        <v>195</v>
      </c>
      <c r="BD68" s="101" t="s">
        <v>647</v>
      </c>
      <c r="BE68" s="113" t="s">
        <v>630</v>
      </c>
      <c r="BF68" s="45"/>
      <c r="BG68" s="45"/>
      <c r="BH68" s="45"/>
      <c r="BI68" s="45"/>
      <c r="BJ68" s="45"/>
      <c r="BK68" s="45"/>
      <c r="BL68" s="45"/>
      <c r="BM68" s="45"/>
      <c r="BN68" s="45"/>
      <c r="BO68" s="45"/>
      <c r="BP68" s="45"/>
      <c r="BQ68" s="45"/>
      <c r="BR68" s="45"/>
      <c r="BS68" s="45"/>
      <c r="BT68" s="45"/>
      <c r="BU68" s="45"/>
      <c r="BV68" s="45"/>
      <c r="BW68" s="45"/>
      <c r="BX68" s="45"/>
    </row>
    <row r="69" spans="1:76" s="61" customFormat="1" ht="252" x14ac:dyDescent="0.2">
      <c r="A69" s="155">
        <v>66</v>
      </c>
      <c r="B69" s="103" t="s">
        <v>59</v>
      </c>
      <c r="C69" s="115" t="s">
        <v>623</v>
      </c>
      <c r="D69" s="107" t="s">
        <v>240</v>
      </c>
      <c r="E69" s="107" t="s">
        <v>648</v>
      </c>
      <c r="F69" s="104" t="s">
        <v>649</v>
      </c>
      <c r="G69" s="103" t="s">
        <v>141</v>
      </c>
      <c r="H69" s="104" t="s">
        <v>240</v>
      </c>
      <c r="I69" s="104" t="s">
        <v>284</v>
      </c>
      <c r="J69" s="103" t="s">
        <v>323</v>
      </c>
      <c r="K69" s="104" t="s">
        <v>237</v>
      </c>
      <c r="L69" s="104" t="s">
        <v>396</v>
      </c>
      <c r="M69" s="104" t="s">
        <v>195</v>
      </c>
      <c r="N69" s="104" t="s">
        <v>638</v>
      </c>
      <c r="O69" s="104" t="s">
        <v>150</v>
      </c>
      <c r="P69" s="104" t="s">
        <v>326</v>
      </c>
      <c r="Q69" s="102" t="s">
        <v>238</v>
      </c>
      <c r="R69" s="102" t="s">
        <v>238</v>
      </c>
      <c r="S69" s="104" t="s">
        <v>650</v>
      </c>
      <c r="T69" s="104" t="s">
        <v>651</v>
      </c>
      <c r="U69" s="101" t="s">
        <v>328</v>
      </c>
      <c r="V69" s="101" t="s">
        <v>195</v>
      </c>
      <c r="W69" s="101" t="s">
        <v>195</v>
      </c>
      <c r="X69" s="101" t="s">
        <v>195</v>
      </c>
      <c r="Y69" s="101" t="s">
        <v>195</v>
      </c>
      <c r="Z69" s="101" t="s">
        <v>195</v>
      </c>
      <c r="AA69" s="101" t="s">
        <v>195</v>
      </c>
      <c r="AB69" s="101" t="s">
        <v>195</v>
      </c>
      <c r="AC69" s="105" t="s">
        <v>195</v>
      </c>
      <c r="AD69" s="118" t="s">
        <v>208</v>
      </c>
      <c r="AE69" s="109" t="s">
        <v>134</v>
      </c>
      <c r="AF69" s="120" t="str">
        <f t="shared" si="15"/>
        <v>ALTO</v>
      </c>
      <c r="AG69" s="109" t="s">
        <v>101</v>
      </c>
      <c r="AH69" s="120" t="str">
        <f t="shared" si="16"/>
        <v>BAJO</v>
      </c>
      <c r="AI69" s="109" t="s">
        <v>114</v>
      </c>
      <c r="AJ69" s="109" t="s">
        <v>119</v>
      </c>
      <c r="AK69" s="120" t="str">
        <f t="shared" ref="AK69:AK132" si="19">_xlfn.IFNA((AT69),"")</f>
        <v>ALTO</v>
      </c>
      <c r="AL69" s="121" t="str">
        <f>VLOOKUP($AD69,Tipologías!$B$3:$G$17,2,FALSE)</f>
        <v>ALTO</v>
      </c>
      <c r="AM69" s="121">
        <f t="shared" si="17"/>
        <v>3</v>
      </c>
      <c r="AN69" s="121" t="str">
        <f>VLOOKUP($AE69,Tipologías!$A$21:$C$24,3,FALSE)</f>
        <v>ALTO</v>
      </c>
      <c r="AO69" s="121">
        <f t="shared" si="18"/>
        <v>3</v>
      </c>
      <c r="AP69" s="121">
        <f>VLOOKUP($AI69,Tipologías!$A$38:$B$42,2,FALSE)</f>
        <v>1.5</v>
      </c>
      <c r="AQ69" s="121">
        <f>VLOOKUP($AJ69,Tipologías!$A$46:$B$53,2,FALSE)</f>
        <v>2</v>
      </c>
      <c r="AR69" s="121" t="str">
        <f t="shared" ref="AR69:AR132" si="20">IF(MAX(AM69,AO69)=3,"ALTO",IF(MAX(AM69,AO69)=2,"MEDIO",IF(MAX(AM69,AO69)=1,"BAJO","  ")))</f>
        <v>ALTO</v>
      </c>
      <c r="AS69" s="121" t="str">
        <f>VLOOKUP($AG69,Tipologías!$A$29:$C$33,3,FALSE)</f>
        <v>BAJO</v>
      </c>
      <c r="AT69" s="121" t="str">
        <f t="shared" ref="AT69:AT132" si="21">IF(SUM($AP69,$AQ69)&gt;=3,"ALTO",IF(SUM($AP69,$AQ69)&lt;2,"BAJO","MEDIO"))</f>
        <v>ALTO</v>
      </c>
      <c r="AU69" s="121" t="str">
        <f t="shared" ref="AU69:AU132" si="22">_xlfn.IFNA(IF(AND(AR69="BAJO",AS69="BAJO",AT69="BAJO"),"BAJO",IF(AND(AR69="ALTO",AS69="ALTO",AT69="ALTO"),"ALTO",IF(COUNTIF(AR69:AT69,"ALTO")=2,"ALTO","MEDIO")))," ")</f>
        <v>ALTO</v>
      </c>
      <c r="AV69" s="121" t="str">
        <f>_xlfn.IFNA(VLOOKUP(AD69,Tipologías!$B$3:$G$17,4,0),"")</f>
        <v>INFORMACIÓN PÚBLICA CLASIFICADA</v>
      </c>
      <c r="AW69" s="121" t="str">
        <f t="shared" ref="AW69:AW132" si="23">IF(AV69="INFORMACIÓN PÚBLICA","IPB",IF(AV69="INFORMACIÓN PÚBLICA CLASIFICADA","IPC",IF(AV69="INFORMACIÓN PÚBLICA RESERVADA","IPR",IF(AV69="",""))))</f>
        <v>IPC</v>
      </c>
      <c r="AX69" s="121" t="str">
        <f>_xlfn.IFNA(VLOOKUP(AD69,Tipologías!$B$3:$G$17,3,0),"")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69" s="121" t="str">
        <f>_xlfn.IFNA(VLOOKUP(AD69,Tipologías!$B$3:$G$17,5,0),"")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69" s="121" t="str">
        <f>_xlfn.IFNA(VLOOKUP(AD69,Tipologías!$B$3:$G$17,6,0),"")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69" s="108" t="s">
        <v>197</v>
      </c>
      <c r="BB69" s="106">
        <v>45824</v>
      </c>
      <c r="BC69" s="108" t="s">
        <v>224</v>
      </c>
      <c r="BD69" s="101" t="s">
        <v>652</v>
      </c>
      <c r="BE69" s="113" t="s">
        <v>630</v>
      </c>
      <c r="BF69" s="45"/>
      <c r="BG69" s="45"/>
      <c r="BH69" s="45"/>
      <c r="BI69" s="45"/>
      <c r="BJ69" s="45"/>
      <c r="BK69" s="45"/>
      <c r="BL69" s="45"/>
      <c r="BM69" s="45"/>
      <c r="BN69" s="45"/>
      <c r="BO69" s="45"/>
      <c r="BP69" s="45"/>
      <c r="BQ69" s="45"/>
      <c r="BR69" s="45"/>
      <c r="BS69" s="45"/>
      <c r="BT69" s="45"/>
      <c r="BU69" s="45"/>
      <c r="BV69" s="45"/>
      <c r="BW69" s="45"/>
      <c r="BX69" s="45"/>
    </row>
    <row r="70" spans="1:76" s="61" customFormat="1" ht="288" x14ac:dyDescent="0.2">
      <c r="A70" s="154">
        <v>67</v>
      </c>
      <c r="B70" s="103" t="s">
        <v>59</v>
      </c>
      <c r="C70" s="115" t="s">
        <v>623</v>
      </c>
      <c r="D70" s="107" t="s">
        <v>240</v>
      </c>
      <c r="E70" s="107" t="s">
        <v>653</v>
      </c>
      <c r="F70" s="104" t="s">
        <v>654</v>
      </c>
      <c r="G70" s="103" t="s">
        <v>205</v>
      </c>
      <c r="H70" s="104" t="s">
        <v>240</v>
      </c>
      <c r="I70" s="104" t="s">
        <v>655</v>
      </c>
      <c r="J70" s="103" t="s">
        <v>486</v>
      </c>
      <c r="K70" s="104" t="s">
        <v>237</v>
      </c>
      <c r="L70" s="104" t="s">
        <v>396</v>
      </c>
      <c r="M70" s="104" t="s">
        <v>415</v>
      </c>
      <c r="N70" s="104" t="s">
        <v>656</v>
      </c>
      <c r="O70" s="104" t="s">
        <v>151</v>
      </c>
      <c r="P70" s="104" t="s">
        <v>633</v>
      </c>
      <c r="Q70" s="102" t="s">
        <v>238</v>
      </c>
      <c r="R70" s="102" t="s">
        <v>238</v>
      </c>
      <c r="S70" s="104" t="s">
        <v>650</v>
      </c>
      <c r="T70" s="104" t="s">
        <v>651</v>
      </c>
      <c r="U70" s="101" t="s">
        <v>239</v>
      </c>
      <c r="V70" s="101" t="s">
        <v>239</v>
      </c>
      <c r="W70" s="101" t="s">
        <v>239</v>
      </c>
      <c r="X70" s="101" t="s">
        <v>239</v>
      </c>
      <c r="Y70" s="101" t="s">
        <v>328</v>
      </c>
      <c r="Z70" s="101" t="s">
        <v>328</v>
      </c>
      <c r="AA70" s="101" t="s">
        <v>328</v>
      </c>
      <c r="AB70" s="101" t="s">
        <v>328</v>
      </c>
      <c r="AC70" s="105" t="s">
        <v>195</v>
      </c>
      <c r="AD70" s="118" t="s">
        <v>208</v>
      </c>
      <c r="AE70" s="109" t="s">
        <v>134</v>
      </c>
      <c r="AF70" s="120" t="str">
        <f t="shared" si="15"/>
        <v>ALTO</v>
      </c>
      <c r="AG70" s="109" t="s">
        <v>102</v>
      </c>
      <c r="AH70" s="120" t="str">
        <f t="shared" si="16"/>
        <v>MEDIO</v>
      </c>
      <c r="AI70" s="109" t="s">
        <v>113</v>
      </c>
      <c r="AJ70" s="109" t="s">
        <v>120</v>
      </c>
      <c r="AK70" s="120" t="str">
        <f t="shared" si="19"/>
        <v>MEDIO</v>
      </c>
      <c r="AL70" s="121" t="str">
        <f>VLOOKUP($AD70,Tipologías!$B$3:$G$17,2,FALSE)</f>
        <v>ALTO</v>
      </c>
      <c r="AM70" s="121">
        <f t="shared" si="17"/>
        <v>3</v>
      </c>
      <c r="AN70" s="121" t="str">
        <f>VLOOKUP($AE70,Tipologías!$A$21:$C$24,3,FALSE)</f>
        <v>ALTO</v>
      </c>
      <c r="AO70" s="121">
        <f t="shared" si="18"/>
        <v>3</v>
      </c>
      <c r="AP70" s="121">
        <f>VLOOKUP($AI70,Tipologías!$A$38:$B$42,2,FALSE)</f>
        <v>1</v>
      </c>
      <c r="AQ70" s="121">
        <f>VLOOKUP($AJ70,Tipologías!$A$46:$B$53,2,FALSE)</f>
        <v>1.5</v>
      </c>
      <c r="AR70" s="121" t="str">
        <f t="shared" si="20"/>
        <v>ALTO</v>
      </c>
      <c r="AS70" s="121" t="str">
        <f>VLOOKUP($AG70,Tipologías!$A$29:$C$33,3,FALSE)</f>
        <v>MEDIO</v>
      </c>
      <c r="AT70" s="121" t="str">
        <f t="shared" si="21"/>
        <v>MEDIO</v>
      </c>
      <c r="AU70" s="121" t="str">
        <f t="shared" si="22"/>
        <v>MEDIO</v>
      </c>
      <c r="AV70" s="121" t="str">
        <f>_xlfn.IFNA(VLOOKUP(AD70,Tipologías!$B$3:$G$17,4,0),"")</f>
        <v>INFORMACIÓN PÚBLICA CLASIFICADA</v>
      </c>
      <c r="AW70" s="121" t="str">
        <f t="shared" si="23"/>
        <v>IPC</v>
      </c>
      <c r="AX70" s="121" t="str">
        <f>_xlfn.IFNA(VLOOKUP(AD70,Tipologías!$B$3:$G$17,3,0),"")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70" s="121" t="str">
        <f>_xlfn.IFNA(VLOOKUP(AD70,Tipologías!$B$3:$G$17,5,0),"")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70" s="121" t="str">
        <f>_xlfn.IFNA(VLOOKUP(AD70,Tipologías!$B$3:$G$17,6,0),"")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70" s="108" t="s">
        <v>197</v>
      </c>
      <c r="BB70" s="106">
        <v>45824</v>
      </c>
      <c r="BC70" s="108" t="s">
        <v>227</v>
      </c>
      <c r="BD70" s="101" t="s">
        <v>657</v>
      </c>
      <c r="BE70" s="113" t="s">
        <v>630</v>
      </c>
      <c r="BF70" s="45"/>
      <c r="BG70" s="45"/>
      <c r="BH70" s="45"/>
      <c r="BI70" s="45"/>
      <c r="BJ70" s="45"/>
      <c r="BK70" s="45"/>
      <c r="BL70" s="45"/>
      <c r="BM70" s="45"/>
      <c r="BN70" s="45"/>
      <c r="BO70" s="45"/>
      <c r="BP70" s="45"/>
      <c r="BQ70" s="45"/>
      <c r="BR70" s="45"/>
      <c r="BS70" s="45"/>
      <c r="BT70" s="45"/>
      <c r="BU70" s="45"/>
      <c r="BV70" s="45"/>
      <c r="BW70" s="45"/>
      <c r="BX70" s="45"/>
    </row>
    <row r="71" spans="1:76" s="62" customFormat="1" ht="409.5" x14ac:dyDescent="0.2">
      <c r="A71" s="155">
        <v>68</v>
      </c>
      <c r="B71" s="103" t="s">
        <v>59</v>
      </c>
      <c r="C71" s="115" t="s">
        <v>658</v>
      </c>
      <c r="D71" s="107" t="s">
        <v>78</v>
      </c>
      <c r="E71" s="107" t="s">
        <v>659</v>
      </c>
      <c r="F71" s="104" t="s">
        <v>660</v>
      </c>
      <c r="G71" s="103" t="s">
        <v>174</v>
      </c>
      <c r="H71" s="104" t="s">
        <v>661</v>
      </c>
      <c r="I71" s="104" t="s">
        <v>661</v>
      </c>
      <c r="J71" s="103" t="s">
        <v>323</v>
      </c>
      <c r="K71" s="104" t="s">
        <v>237</v>
      </c>
      <c r="L71" s="104" t="s">
        <v>396</v>
      </c>
      <c r="M71" s="104" t="s">
        <v>195</v>
      </c>
      <c r="N71" s="104" t="s">
        <v>662</v>
      </c>
      <c r="O71" s="104" t="s">
        <v>151</v>
      </c>
      <c r="P71" s="104" t="s">
        <v>663</v>
      </c>
      <c r="Q71" s="102" t="s">
        <v>195</v>
      </c>
      <c r="R71" s="102" t="s">
        <v>238</v>
      </c>
      <c r="S71" s="104" t="s">
        <v>664</v>
      </c>
      <c r="T71" s="104" t="s">
        <v>665</v>
      </c>
      <c r="U71" s="101" t="s">
        <v>239</v>
      </c>
      <c r="V71" s="101" t="s">
        <v>239</v>
      </c>
      <c r="W71" s="101" t="s">
        <v>239</v>
      </c>
      <c r="X71" s="101" t="s">
        <v>328</v>
      </c>
      <c r="Y71" s="101" t="s">
        <v>328</v>
      </c>
      <c r="Z71" s="101" t="s">
        <v>328</v>
      </c>
      <c r="AA71" s="101" t="s">
        <v>328</v>
      </c>
      <c r="AB71" s="101" t="s">
        <v>328</v>
      </c>
      <c r="AC71" s="105" t="s">
        <v>195</v>
      </c>
      <c r="AD71" s="118" t="s">
        <v>206</v>
      </c>
      <c r="AE71" s="109" t="s">
        <v>134</v>
      </c>
      <c r="AF71" s="120" t="str">
        <f t="shared" si="15"/>
        <v>ALTO</v>
      </c>
      <c r="AG71" s="109" t="s">
        <v>102</v>
      </c>
      <c r="AH71" s="120" t="str">
        <f t="shared" si="16"/>
        <v>MEDIO</v>
      </c>
      <c r="AI71" s="109" t="s">
        <v>109</v>
      </c>
      <c r="AJ71" s="109" t="s">
        <v>124</v>
      </c>
      <c r="AK71" s="120" t="str">
        <f t="shared" si="19"/>
        <v>BAJO</v>
      </c>
      <c r="AL71" s="121" t="str">
        <f>VLOOKUP($AD71,Tipologías!$B$3:$G$17,2,FALSE)</f>
        <v>ALTO</v>
      </c>
      <c r="AM71" s="121">
        <f t="shared" si="17"/>
        <v>3</v>
      </c>
      <c r="AN71" s="121" t="str">
        <f>VLOOKUP($AE71,Tipologías!$A$21:$C$24,3,FALSE)</f>
        <v>ALTO</v>
      </c>
      <c r="AO71" s="121">
        <f t="shared" si="18"/>
        <v>3</v>
      </c>
      <c r="AP71" s="121">
        <f>VLOOKUP($AI71,Tipologías!$A$38:$B$42,2,FALSE)</f>
        <v>0</v>
      </c>
      <c r="AQ71" s="121">
        <f>VLOOKUP($AJ71,Tipologías!$A$46:$B$53,2,FALSE)</f>
        <v>0.25</v>
      </c>
      <c r="AR71" s="121" t="str">
        <f t="shared" si="20"/>
        <v>ALTO</v>
      </c>
      <c r="AS71" s="121" t="str">
        <f>VLOOKUP($AG71,Tipologías!$A$29:$C$33,3,FALSE)</f>
        <v>MEDIO</v>
      </c>
      <c r="AT71" s="121" t="str">
        <f t="shared" si="21"/>
        <v>BAJO</v>
      </c>
      <c r="AU71" s="121" t="str">
        <f t="shared" si="22"/>
        <v>MEDIO</v>
      </c>
      <c r="AV71" s="121" t="str">
        <f>_xlfn.IFNA(VLOOKUP(AD71,Tipologías!$B$3:$G$17,4,0),"")</f>
        <v>INFORMACIÓN PÚBLICA CLASIFICADA</v>
      </c>
      <c r="AW71" s="121" t="str">
        <f t="shared" si="23"/>
        <v>IPC</v>
      </c>
      <c r="AX71" s="121" t="str">
        <f>_xlfn.IFNA(VLOOKUP(AD71,Tipologías!$B$3:$G$17,3,0),"")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71" s="121" t="str">
        <f>_xlfn.IFNA(VLOOKUP(AD71,Tipologías!$B$3:$G$17,5,0),"")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71" s="121" t="str">
        <f>_xlfn.IFNA(VLOOKUP(AD71,Tipologías!$B$3:$G$17,6,0),"")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71" s="108" t="s">
        <v>197</v>
      </c>
      <c r="BB71" s="106">
        <v>45839</v>
      </c>
      <c r="BC71" s="108" t="s">
        <v>223</v>
      </c>
      <c r="BD71" s="101" t="s">
        <v>666</v>
      </c>
      <c r="BE71" s="113" t="s">
        <v>667</v>
      </c>
      <c r="BF71" s="45"/>
      <c r="BG71" s="45"/>
      <c r="BH71" s="45"/>
      <c r="BI71" s="45"/>
      <c r="BJ71" s="45"/>
      <c r="BK71" s="45"/>
      <c r="BL71" s="45"/>
      <c r="BM71" s="45"/>
      <c r="BN71" s="45"/>
      <c r="BO71" s="45"/>
      <c r="BP71" s="45"/>
      <c r="BQ71" s="45"/>
      <c r="BR71" s="45"/>
      <c r="BS71" s="45"/>
      <c r="BT71" s="45"/>
      <c r="BU71" s="45"/>
      <c r="BV71" s="45"/>
      <c r="BW71" s="45"/>
      <c r="BX71" s="45"/>
    </row>
    <row r="72" spans="1:76" s="61" customFormat="1" ht="72" x14ac:dyDescent="0.2">
      <c r="A72" s="154">
        <v>69</v>
      </c>
      <c r="B72" s="103" t="s">
        <v>59</v>
      </c>
      <c r="C72" s="115" t="s">
        <v>658</v>
      </c>
      <c r="D72" s="107" t="s">
        <v>78</v>
      </c>
      <c r="E72" s="107" t="s">
        <v>668</v>
      </c>
      <c r="F72" s="104" t="s">
        <v>669</v>
      </c>
      <c r="G72" s="103" t="s">
        <v>141</v>
      </c>
      <c r="H72" s="104" t="s">
        <v>661</v>
      </c>
      <c r="I72" s="104" t="s">
        <v>670</v>
      </c>
      <c r="J72" s="103" t="s">
        <v>323</v>
      </c>
      <c r="K72" s="104" t="s">
        <v>237</v>
      </c>
      <c r="L72" s="104" t="s">
        <v>324</v>
      </c>
      <c r="M72" s="104" t="s">
        <v>195</v>
      </c>
      <c r="N72" s="104" t="s">
        <v>671</v>
      </c>
      <c r="O72" s="104" t="s">
        <v>151</v>
      </c>
      <c r="P72" s="104" t="s">
        <v>672</v>
      </c>
      <c r="Q72" s="102" t="s">
        <v>238</v>
      </c>
      <c r="R72" s="102" t="s">
        <v>238</v>
      </c>
      <c r="S72" s="104" t="s">
        <v>195</v>
      </c>
      <c r="T72" s="104" t="s">
        <v>195</v>
      </c>
      <c r="U72" s="101" t="s">
        <v>328</v>
      </c>
      <c r="V72" s="101" t="s">
        <v>195</v>
      </c>
      <c r="W72" s="101" t="s">
        <v>195</v>
      </c>
      <c r="X72" s="101" t="s">
        <v>195</v>
      </c>
      <c r="Y72" s="101" t="s">
        <v>195</v>
      </c>
      <c r="Z72" s="101" t="s">
        <v>195</v>
      </c>
      <c r="AA72" s="101" t="s">
        <v>195</v>
      </c>
      <c r="AB72" s="101" t="s">
        <v>195</v>
      </c>
      <c r="AC72" s="105" t="s">
        <v>195</v>
      </c>
      <c r="AD72" s="118" t="s">
        <v>89</v>
      </c>
      <c r="AE72" s="109" t="s">
        <v>130</v>
      </c>
      <c r="AF72" s="120" t="str">
        <f t="shared" si="15"/>
        <v>BAJO</v>
      </c>
      <c r="AG72" s="109" t="s">
        <v>104</v>
      </c>
      <c r="AH72" s="120" t="str">
        <f t="shared" si="16"/>
        <v>ALTO</v>
      </c>
      <c r="AI72" s="109" t="s">
        <v>114</v>
      </c>
      <c r="AJ72" s="109" t="s">
        <v>121</v>
      </c>
      <c r="AK72" s="120" t="str">
        <f t="shared" si="19"/>
        <v>MEDIO</v>
      </c>
      <c r="AL72" s="121" t="str">
        <f>VLOOKUP($AD72,Tipologías!$B$3:$G$17,2,FALSE)</f>
        <v>BAJO</v>
      </c>
      <c r="AM72" s="121">
        <f t="shared" si="17"/>
        <v>1</v>
      </c>
      <c r="AN72" s="121" t="str">
        <f>VLOOKUP($AE72,Tipologías!$A$21:$C$24,3,FALSE)</f>
        <v>BAJO</v>
      </c>
      <c r="AO72" s="121">
        <f t="shared" si="18"/>
        <v>1</v>
      </c>
      <c r="AP72" s="121">
        <f>VLOOKUP($AI72,Tipologías!$A$38:$B$42,2,FALSE)</f>
        <v>1.5</v>
      </c>
      <c r="AQ72" s="121">
        <f>VLOOKUP($AJ72,Tipologías!$A$46:$B$53,2,FALSE)</f>
        <v>1.25</v>
      </c>
      <c r="AR72" s="121" t="str">
        <f t="shared" si="20"/>
        <v>BAJO</v>
      </c>
      <c r="AS72" s="121" t="str">
        <f>VLOOKUP($AG72,Tipologías!$A$29:$C$33,3,FALSE)</f>
        <v>ALTO</v>
      </c>
      <c r="AT72" s="121" t="str">
        <f t="shared" si="21"/>
        <v>MEDIO</v>
      </c>
      <c r="AU72" s="121" t="str">
        <f t="shared" si="22"/>
        <v>MEDIO</v>
      </c>
      <c r="AV72" s="121" t="str">
        <f>_xlfn.IFNA(VLOOKUP(AD72,Tipologías!$B$3:$G$17,4,0),"")</f>
        <v>INFORMACIÓN PÚBLICA</v>
      </c>
      <c r="AW72" s="121" t="str">
        <f t="shared" si="23"/>
        <v>IPB</v>
      </c>
      <c r="AX72" s="121" t="str">
        <f>_xlfn.IFNA(VLOOKUP(AD72,Tipologías!$B$3:$G$17,3,0),"")</f>
        <v>LEY 1712 DE 2014 LEY DE TRANSPARENCIA Y DERECHO DE ACCESO A LA INFORMACIÓN. ARTÍCULO 6 DEFINICIONES LITERAL B.</v>
      </c>
      <c r="AY72" s="121" t="str">
        <f>_xlfn.IFNA(VLOOKUP(AD72,Tipologías!$B$3:$G$17,5,0),"")</f>
        <v>N/A</v>
      </c>
      <c r="AZ72" s="121" t="str">
        <f>_xlfn.IFNA(VLOOKUP(AD72,Tipologías!$B$3:$G$17,6,0),"")</f>
        <v xml:space="preserve">N/A
</v>
      </c>
      <c r="BA72" s="108" t="s">
        <v>198</v>
      </c>
      <c r="BB72" s="106">
        <v>45839</v>
      </c>
      <c r="BC72" s="102" t="s">
        <v>195</v>
      </c>
      <c r="BD72" s="101" t="s">
        <v>666</v>
      </c>
      <c r="BE72" s="113" t="s">
        <v>667</v>
      </c>
      <c r="BF72" s="45"/>
      <c r="BG72" s="45"/>
      <c r="BH72" s="45"/>
      <c r="BI72" s="45"/>
      <c r="BJ72" s="45"/>
      <c r="BK72" s="45"/>
      <c r="BL72" s="45"/>
      <c r="BM72" s="45"/>
      <c r="BN72" s="45"/>
      <c r="BO72" s="45"/>
      <c r="BP72" s="45"/>
      <c r="BQ72" s="45"/>
      <c r="BR72" s="45"/>
      <c r="BS72" s="45"/>
      <c r="BT72" s="45"/>
      <c r="BU72" s="45"/>
      <c r="BV72" s="45"/>
      <c r="BW72" s="45"/>
      <c r="BX72" s="45"/>
    </row>
    <row r="73" spans="1:76" s="62" customFormat="1" ht="409.5" x14ac:dyDescent="0.2">
      <c r="A73" s="155">
        <v>70</v>
      </c>
      <c r="B73" s="103" t="s">
        <v>59</v>
      </c>
      <c r="C73" s="115" t="s">
        <v>658</v>
      </c>
      <c r="D73" s="107" t="s">
        <v>78</v>
      </c>
      <c r="E73" s="107" t="s">
        <v>673</v>
      </c>
      <c r="F73" s="104" t="s">
        <v>674</v>
      </c>
      <c r="G73" s="103" t="s">
        <v>205</v>
      </c>
      <c r="H73" s="104" t="s">
        <v>661</v>
      </c>
      <c r="I73" s="104" t="s">
        <v>661</v>
      </c>
      <c r="J73" s="103" t="s">
        <v>323</v>
      </c>
      <c r="K73" s="104" t="s">
        <v>237</v>
      </c>
      <c r="L73" s="104" t="s">
        <v>396</v>
      </c>
      <c r="M73" s="104" t="s">
        <v>195</v>
      </c>
      <c r="N73" s="104" t="s">
        <v>662</v>
      </c>
      <c r="O73" s="104" t="s">
        <v>151</v>
      </c>
      <c r="P73" s="104" t="s">
        <v>365</v>
      </c>
      <c r="Q73" s="102" t="s">
        <v>195</v>
      </c>
      <c r="R73" s="102" t="s">
        <v>238</v>
      </c>
      <c r="S73" s="104" t="s">
        <v>664</v>
      </c>
      <c r="T73" s="104" t="s">
        <v>675</v>
      </c>
      <c r="U73" s="101" t="s">
        <v>239</v>
      </c>
      <c r="V73" s="101" t="s">
        <v>239</v>
      </c>
      <c r="W73" s="101" t="s">
        <v>239</v>
      </c>
      <c r="X73" s="101" t="s">
        <v>328</v>
      </c>
      <c r="Y73" s="101" t="s">
        <v>239</v>
      </c>
      <c r="Z73" s="101" t="s">
        <v>239</v>
      </c>
      <c r="AA73" s="101" t="s">
        <v>239</v>
      </c>
      <c r="AB73" s="101" t="s">
        <v>239</v>
      </c>
      <c r="AC73" s="105" t="s">
        <v>195</v>
      </c>
      <c r="AD73" s="118" t="s">
        <v>206</v>
      </c>
      <c r="AE73" s="109" t="s">
        <v>134</v>
      </c>
      <c r="AF73" s="120" t="str">
        <f t="shared" si="15"/>
        <v>ALTO</v>
      </c>
      <c r="AG73" s="109" t="s">
        <v>102</v>
      </c>
      <c r="AH73" s="120" t="str">
        <f t="shared" si="16"/>
        <v>MEDIO</v>
      </c>
      <c r="AI73" s="109" t="s">
        <v>111</v>
      </c>
      <c r="AJ73" s="109" t="s">
        <v>120</v>
      </c>
      <c r="AK73" s="120" t="str">
        <f t="shared" si="19"/>
        <v>MEDIO</v>
      </c>
      <c r="AL73" s="121" t="str">
        <f>VLOOKUP($AD73,Tipologías!$B$3:$G$17,2,FALSE)</f>
        <v>ALTO</v>
      </c>
      <c r="AM73" s="121">
        <f t="shared" si="17"/>
        <v>3</v>
      </c>
      <c r="AN73" s="121" t="str">
        <f>VLOOKUP($AE73,Tipologías!$A$21:$C$24,3,FALSE)</f>
        <v>ALTO</v>
      </c>
      <c r="AO73" s="121">
        <f t="shared" si="18"/>
        <v>3</v>
      </c>
      <c r="AP73" s="121">
        <f>VLOOKUP($AI73,Tipologías!$A$38:$B$42,2,FALSE)</f>
        <v>0.5</v>
      </c>
      <c r="AQ73" s="121">
        <f>VLOOKUP($AJ73,Tipologías!$A$46:$B$53,2,FALSE)</f>
        <v>1.5</v>
      </c>
      <c r="AR73" s="121" t="str">
        <f t="shared" si="20"/>
        <v>ALTO</v>
      </c>
      <c r="AS73" s="121" t="str">
        <f>VLOOKUP($AG73,Tipologías!$A$29:$C$33,3,FALSE)</f>
        <v>MEDIO</v>
      </c>
      <c r="AT73" s="121" t="str">
        <f t="shared" si="21"/>
        <v>MEDIO</v>
      </c>
      <c r="AU73" s="121" t="str">
        <f t="shared" si="22"/>
        <v>MEDIO</v>
      </c>
      <c r="AV73" s="121" t="str">
        <f>_xlfn.IFNA(VLOOKUP(AD73,Tipologías!$B$3:$G$17,4,0),"")</f>
        <v>INFORMACIÓN PÚBLICA CLASIFICADA</v>
      </c>
      <c r="AW73" s="121" t="str">
        <f t="shared" si="23"/>
        <v>IPC</v>
      </c>
      <c r="AX73" s="121" t="str">
        <f>_xlfn.IFNA(VLOOKUP(AD73,Tipologías!$B$3:$G$17,3,0),"")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73" s="121" t="str">
        <f>_xlfn.IFNA(VLOOKUP(AD73,Tipologías!$B$3:$G$17,5,0),"")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73" s="121" t="str">
        <f>_xlfn.IFNA(VLOOKUP(AD73,Tipologías!$B$3:$G$17,6,0),"")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73" s="108" t="s">
        <v>197</v>
      </c>
      <c r="BB73" s="106">
        <v>45839</v>
      </c>
      <c r="BC73" s="108" t="s">
        <v>229</v>
      </c>
      <c r="BD73" s="101" t="s">
        <v>676</v>
      </c>
      <c r="BE73" s="113" t="s">
        <v>667</v>
      </c>
      <c r="BF73" s="45"/>
      <c r="BG73" s="45"/>
      <c r="BH73" s="45"/>
      <c r="BI73" s="45"/>
      <c r="BJ73" s="45"/>
      <c r="BK73" s="45"/>
      <c r="BL73" s="45"/>
      <c r="BM73" s="45"/>
      <c r="BN73" s="45"/>
      <c r="BO73" s="45"/>
      <c r="BP73" s="45"/>
      <c r="BQ73" s="45"/>
      <c r="BR73" s="45"/>
      <c r="BS73" s="45"/>
      <c r="BT73" s="45"/>
      <c r="BU73" s="45"/>
      <c r="BV73" s="45"/>
      <c r="BW73" s="45"/>
      <c r="BX73" s="45"/>
    </row>
    <row r="74" spans="1:76" s="61" customFormat="1" ht="216" x14ac:dyDescent="0.2">
      <c r="A74" s="154">
        <v>71</v>
      </c>
      <c r="B74" s="103" t="s">
        <v>59</v>
      </c>
      <c r="C74" s="115" t="s">
        <v>658</v>
      </c>
      <c r="D74" s="107" t="s">
        <v>272</v>
      </c>
      <c r="E74" s="107" t="s">
        <v>677</v>
      </c>
      <c r="F74" s="104" t="s">
        <v>678</v>
      </c>
      <c r="G74" s="103" t="s">
        <v>205</v>
      </c>
      <c r="H74" s="104" t="s">
        <v>679</v>
      </c>
      <c r="I74" s="104" t="s">
        <v>680</v>
      </c>
      <c r="J74" s="103" t="s">
        <v>323</v>
      </c>
      <c r="K74" s="104" t="s">
        <v>237</v>
      </c>
      <c r="L74" s="104" t="s">
        <v>396</v>
      </c>
      <c r="M74" s="104" t="s">
        <v>195</v>
      </c>
      <c r="N74" s="104" t="s">
        <v>681</v>
      </c>
      <c r="O74" s="104" t="s">
        <v>150</v>
      </c>
      <c r="P74" s="104" t="s">
        <v>682</v>
      </c>
      <c r="Q74" s="102" t="s">
        <v>238</v>
      </c>
      <c r="R74" s="102" t="s">
        <v>238</v>
      </c>
      <c r="S74" s="104" t="s">
        <v>664</v>
      </c>
      <c r="T74" s="104" t="s">
        <v>683</v>
      </c>
      <c r="U74" s="101" t="s">
        <v>239</v>
      </c>
      <c r="V74" s="101" t="s">
        <v>239</v>
      </c>
      <c r="W74" s="101" t="s">
        <v>328</v>
      </c>
      <c r="X74" s="101" t="s">
        <v>328</v>
      </c>
      <c r="Y74" s="101" t="s">
        <v>239</v>
      </c>
      <c r="Z74" s="101" t="s">
        <v>328</v>
      </c>
      <c r="AA74" s="101" t="s">
        <v>195</v>
      </c>
      <c r="AB74" s="101" t="s">
        <v>195</v>
      </c>
      <c r="AC74" s="105">
        <v>45839</v>
      </c>
      <c r="AD74" s="118" t="s">
        <v>208</v>
      </c>
      <c r="AE74" s="109" t="s">
        <v>134</v>
      </c>
      <c r="AF74" s="120" t="str">
        <f t="shared" si="15"/>
        <v>ALTO</v>
      </c>
      <c r="AG74" s="109" t="s">
        <v>102</v>
      </c>
      <c r="AH74" s="120" t="str">
        <f t="shared" si="16"/>
        <v>MEDIO</v>
      </c>
      <c r="AI74" s="109" t="s">
        <v>111</v>
      </c>
      <c r="AJ74" s="109" t="s">
        <v>118</v>
      </c>
      <c r="AK74" s="120" t="str">
        <f t="shared" si="19"/>
        <v>MEDIO</v>
      </c>
      <c r="AL74" s="121" t="str">
        <f>VLOOKUP($AD74,Tipologías!$B$3:$G$17,2,FALSE)</f>
        <v>ALTO</v>
      </c>
      <c r="AM74" s="121">
        <f t="shared" si="17"/>
        <v>3</v>
      </c>
      <c r="AN74" s="121" t="str">
        <f>VLOOKUP($AE74,Tipologías!$A$21:$C$24,3,FALSE)</f>
        <v>ALTO</v>
      </c>
      <c r="AO74" s="121">
        <f t="shared" si="18"/>
        <v>3</v>
      </c>
      <c r="AP74" s="121">
        <f>VLOOKUP($AI74,Tipologías!$A$38:$B$42,2,FALSE)</f>
        <v>0.5</v>
      </c>
      <c r="AQ74" s="121">
        <f>VLOOKUP($AJ74,Tipologías!$A$46:$B$53,2,FALSE)</f>
        <v>2.25</v>
      </c>
      <c r="AR74" s="121" t="str">
        <f t="shared" si="20"/>
        <v>ALTO</v>
      </c>
      <c r="AS74" s="121" t="str">
        <f>VLOOKUP($AG74,Tipologías!$A$29:$C$33,3,FALSE)</f>
        <v>MEDIO</v>
      </c>
      <c r="AT74" s="121" t="str">
        <f t="shared" si="21"/>
        <v>MEDIO</v>
      </c>
      <c r="AU74" s="121" t="str">
        <f t="shared" si="22"/>
        <v>MEDIO</v>
      </c>
      <c r="AV74" s="121" t="str">
        <f>_xlfn.IFNA(VLOOKUP(AD74,Tipologías!$B$3:$G$17,4,0),"")</f>
        <v>INFORMACIÓN PÚBLICA CLASIFICADA</v>
      </c>
      <c r="AW74" s="121" t="str">
        <f t="shared" si="23"/>
        <v>IPC</v>
      </c>
      <c r="AX74" s="121" t="str">
        <f>_xlfn.IFNA(VLOOKUP(AD74,Tipologías!$B$3:$G$17,3,0),"")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74" s="121" t="str">
        <f>_xlfn.IFNA(VLOOKUP(AD74,Tipologías!$B$3:$G$17,5,0),"")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74" s="121" t="str">
        <f>_xlfn.IFNA(VLOOKUP(AD74,Tipologías!$B$3:$G$17,6,0),"")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74" s="108" t="s">
        <v>197</v>
      </c>
      <c r="BB74" s="106">
        <v>45839</v>
      </c>
      <c r="BC74" s="108" t="s">
        <v>223</v>
      </c>
      <c r="BD74" s="101"/>
      <c r="BE74" s="113" t="s">
        <v>667</v>
      </c>
      <c r="BF74" s="45"/>
      <c r="BG74" s="45"/>
      <c r="BH74" s="45"/>
      <c r="BI74" s="45"/>
      <c r="BJ74" s="45"/>
      <c r="BK74" s="45"/>
      <c r="BL74" s="45"/>
      <c r="BM74" s="45"/>
      <c r="BN74" s="45"/>
      <c r="BO74" s="45"/>
      <c r="BP74" s="45"/>
      <c r="BQ74" s="45"/>
      <c r="BR74" s="45"/>
      <c r="BS74" s="45"/>
      <c r="BT74" s="45"/>
      <c r="BU74" s="45"/>
      <c r="BV74" s="45"/>
      <c r="BW74" s="45"/>
      <c r="BX74" s="45"/>
    </row>
    <row r="75" spans="1:76" s="61" customFormat="1" ht="216" x14ac:dyDescent="0.2">
      <c r="A75" s="155">
        <v>72</v>
      </c>
      <c r="B75" s="103" t="s">
        <v>59</v>
      </c>
      <c r="C75" s="115" t="s">
        <v>658</v>
      </c>
      <c r="D75" s="107" t="s">
        <v>272</v>
      </c>
      <c r="E75" s="107" t="s">
        <v>684</v>
      </c>
      <c r="F75" s="104" t="s">
        <v>685</v>
      </c>
      <c r="G75" s="103" t="s">
        <v>205</v>
      </c>
      <c r="H75" s="104" t="s">
        <v>679</v>
      </c>
      <c r="I75" s="104" t="s">
        <v>680</v>
      </c>
      <c r="J75" s="103" t="s">
        <v>323</v>
      </c>
      <c r="K75" s="104" t="s">
        <v>237</v>
      </c>
      <c r="L75" s="104" t="s">
        <v>396</v>
      </c>
      <c r="M75" s="104" t="s">
        <v>195</v>
      </c>
      <c r="N75" s="104" t="s">
        <v>686</v>
      </c>
      <c r="O75" s="104" t="s">
        <v>150</v>
      </c>
      <c r="P75" s="104" t="s">
        <v>687</v>
      </c>
      <c r="Q75" s="102" t="s">
        <v>238</v>
      </c>
      <c r="R75" s="102" t="s">
        <v>195</v>
      </c>
      <c r="S75" s="104" t="s">
        <v>664</v>
      </c>
      <c r="T75" s="104" t="s">
        <v>688</v>
      </c>
      <c r="U75" s="101" t="s">
        <v>239</v>
      </c>
      <c r="V75" s="101" t="s">
        <v>239</v>
      </c>
      <c r="W75" s="101" t="s">
        <v>328</v>
      </c>
      <c r="X75" s="101" t="s">
        <v>328</v>
      </c>
      <c r="Y75" s="101" t="s">
        <v>328</v>
      </c>
      <c r="Z75" s="101" t="s">
        <v>328</v>
      </c>
      <c r="AA75" s="101" t="s">
        <v>195</v>
      </c>
      <c r="AB75" s="101" t="s">
        <v>195</v>
      </c>
      <c r="AC75" s="105">
        <v>45839</v>
      </c>
      <c r="AD75" s="118" t="s">
        <v>208</v>
      </c>
      <c r="AE75" s="109" t="s">
        <v>134</v>
      </c>
      <c r="AF75" s="120" t="str">
        <f t="shared" si="15"/>
        <v>ALTO</v>
      </c>
      <c r="AG75" s="109" t="s">
        <v>102</v>
      </c>
      <c r="AH75" s="120" t="str">
        <f t="shared" si="16"/>
        <v>MEDIO</v>
      </c>
      <c r="AI75" s="109" t="s">
        <v>111</v>
      </c>
      <c r="AJ75" s="109" t="s">
        <v>118</v>
      </c>
      <c r="AK75" s="120" t="str">
        <f t="shared" si="19"/>
        <v>MEDIO</v>
      </c>
      <c r="AL75" s="121" t="str">
        <f>VLOOKUP($AD75,Tipologías!$B$3:$G$17,2,FALSE)</f>
        <v>ALTO</v>
      </c>
      <c r="AM75" s="121">
        <f t="shared" si="17"/>
        <v>3</v>
      </c>
      <c r="AN75" s="121" t="str">
        <f>VLOOKUP($AE75,Tipologías!$A$21:$C$24,3,FALSE)</f>
        <v>ALTO</v>
      </c>
      <c r="AO75" s="121">
        <f t="shared" si="18"/>
        <v>3</v>
      </c>
      <c r="AP75" s="121">
        <f>VLOOKUP($AI75,Tipologías!$A$38:$B$42,2,FALSE)</f>
        <v>0.5</v>
      </c>
      <c r="AQ75" s="121">
        <f>VLOOKUP($AJ75,Tipologías!$A$46:$B$53,2,FALSE)</f>
        <v>2.25</v>
      </c>
      <c r="AR75" s="121" t="str">
        <f t="shared" si="20"/>
        <v>ALTO</v>
      </c>
      <c r="AS75" s="121" t="str">
        <f>VLOOKUP($AG75,Tipologías!$A$29:$C$33,3,FALSE)</f>
        <v>MEDIO</v>
      </c>
      <c r="AT75" s="121" t="str">
        <f t="shared" si="21"/>
        <v>MEDIO</v>
      </c>
      <c r="AU75" s="121" t="str">
        <f t="shared" si="22"/>
        <v>MEDIO</v>
      </c>
      <c r="AV75" s="121" t="str">
        <f>_xlfn.IFNA(VLOOKUP(AD75,Tipologías!$B$3:$G$17,4,0),"")</f>
        <v>INFORMACIÓN PÚBLICA CLASIFICADA</v>
      </c>
      <c r="AW75" s="121" t="str">
        <f t="shared" si="23"/>
        <v>IPC</v>
      </c>
      <c r="AX75" s="121" t="str">
        <f>_xlfn.IFNA(VLOOKUP(AD75,Tipologías!$B$3:$G$17,3,0),"")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75" s="121" t="str">
        <f>_xlfn.IFNA(VLOOKUP(AD75,Tipologías!$B$3:$G$17,5,0),"")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75" s="121" t="str">
        <f>_xlfn.IFNA(VLOOKUP(AD75,Tipologías!$B$3:$G$17,6,0),"")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75" s="108" t="s">
        <v>197</v>
      </c>
      <c r="BB75" s="106">
        <v>45839</v>
      </c>
      <c r="BC75" s="108" t="s">
        <v>227</v>
      </c>
      <c r="BD75" s="101"/>
      <c r="BE75" s="113" t="s">
        <v>667</v>
      </c>
      <c r="BF75" s="45"/>
      <c r="BG75" s="45"/>
      <c r="BH75" s="45"/>
      <c r="BI75" s="45"/>
      <c r="BJ75" s="45"/>
      <c r="BK75" s="45"/>
      <c r="BL75" s="45"/>
      <c r="BM75" s="45"/>
      <c r="BN75" s="45"/>
      <c r="BO75" s="45"/>
      <c r="BP75" s="45"/>
      <c r="BQ75" s="45"/>
      <c r="BR75" s="45"/>
      <c r="BS75" s="45"/>
      <c r="BT75" s="45"/>
      <c r="BU75" s="45"/>
      <c r="BV75" s="45"/>
      <c r="BW75" s="45"/>
      <c r="BX75" s="45"/>
    </row>
    <row r="76" spans="1:76" s="61" customFormat="1" ht="409.5" x14ac:dyDescent="0.2">
      <c r="A76" s="154">
        <v>73</v>
      </c>
      <c r="B76" s="103" t="s">
        <v>59</v>
      </c>
      <c r="C76" s="115" t="s">
        <v>658</v>
      </c>
      <c r="D76" s="107" t="s">
        <v>78</v>
      </c>
      <c r="E76" s="107" t="s">
        <v>689</v>
      </c>
      <c r="F76" s="104" t="s">
        <v>690</v>
      </c>
      <c r="G76" s="103" t="s">
        <v>174</v>
      </c>
      <c r="H76" s="104" t="s">
        <v>661</v>
      </c>
      <c r="I76" s="104" t="s">
        <v>661</v>
      </c>
      <c r="J76" s="103" t="s">
        <v>323</v>
      </c>
      <c r="K76" s="104" t="s">
        <v>237</v>
      </c>
      <c r="L76" s="104" t="s">
        <v>396</v>
      </c>
      <c r="M76" s="104" t="s">
        <v>195</v>
      </c>
      <c r="N76" s="104" t="s">
        <v>681</v>
      </c>
      <c r="O76" s="104" t="s">
        <v>151</v>
      </c>
      <c r="P76" s="104" t="s">
        <v>398</v>
      </c>
      <c r="Q76" s="102" t="s">
        <v>195</v>
      </c>
      <c r="R76" s="102" t="s">
        <v>238</v>
      </c>
      <c r="S76" s="104" t="s">
        <v>520</v>
      </c>
      <c r="T76" s="104" t="s">
        <v>691</v>
      </c>
      <c r="U76" s="101" t="s">
        <v>239</v>
      </c>
      <c r="V76" s="101" t="s">
        <v>239</v>
      </c>
      <c r="W76" s="101" t="s">
        <v>239</v>
      </c>
      <c r="X76" s="101" t="s">
        <v>328</v>
      </c>
      <c r="Y76" s="101" t="s">
        <v>239</v>
      </c>
      <c r="Z76" s="101" t="s">
        <v>239</v>
      </c>
      <c r="AA76" s="101" t="s">
        <v>239</v>
      </c>
      <c r="AB76" s="101" t="s">
        <v>239</v>
      </c>
      <c r="AC76" s="105" t="s">
        <v>195</v>
      </c>
      <c r="AD76" s="118" t="s">
        <v>206</v>
      </c>
      <c r="AE76" s="109" t="s">
        <v>134</v>
      </c>
      <c r="AF76" s="120" t="str">
        <f t="shared" si="15"/>
        <v>ALTO</v>
      </c>
      <c r="AG76" s="109" t="s">
        <v>102</v>
      </c>
      <c r="AH76" s="120" t="str">
        <f t="shared" si="16"/>
        <v>MEDIO</v>
      </c>
      <c r="AI76" s="109" t="s">
        <v>115</v>
      </c>
      <c r="AJ76" s="109" t="s">
        <v>120</v>
      </c>
      <c r="AK76" s="120" t="str">
        <f t="shared" si="19"/>
        <v>ALTO</v>
      </c>
      <c r="AL76" s="121" t="str">
        <f>VLOOKUP($AD76,Tipologías!$B$3:$G$17,2,FALSE)</f>
        <v>ALTO</v>
      </c>
      <c r="AM76" s="121">
        <f t="shared" si="17"/>
        <v>3</v>
      </c>
      <c r="AN76" s="121" t="str">
        <f>VLOOKUP($AE76,Tipologías!$A$21:$C$24,3,FALSE)</f>
        <v>ALTO</v>
      </c>
      <c r="AO76" s="121">
        <f t="shared" si="18"/>
        <v>3</v>
      </c>
      <c r="AP76" s="121">
        <f>VLOOKUP($AI76,Tipologías!$A$38:$B$42,2,FALSE)</f>
        <v>2</v>
      </c>
      <c r="AQ76" s="121">
        <f>VLOOKUP($AJ76,Tipologías!$A$46:$B$53,2,FALSE)</f>
        <v>1.5</v>
      </c>
      <c r="AR76" s="121" t="str">
        <f t="shared" si="20"/>
        <v>ALTO</v>
      </c>
      <c r="AS76" s="121" t="str">
        <f>VLOOKUP($AG76,Tipologías!$A$29:$C$33,3,FALSE)</f>
        <v>MEDIO</v>
      </c>
      <c r="AT76" s="121" t="str">
        <f t="shared" si="21"/>
        <v>ALTO</v>
      </c>
      <c r="AU76" s="121" t="str">
        <f t="shared" si="22"/>
        <v>ALTO</v>
      </c>
      <c r="AV76" s="121" t="str">
        <f>_xlfn.IFNA(VLOOKUP(AD76,Tipologías!$B$3:$G$17,4,0),"")</f>
        <v>INFORMACIÓN PÚBLICA CLASIFICADA</v>
      </c>
      <c r="AW76" s="121" t="str">
        <f t="shared" si="23"/>
        <v>IPC</v>
      </c>
      <c r="AX76" s="121" t="str">
        <f>_xlfn.IFNA(VLOOKUP(AD76,Tipologías!$B$3:$G$17,3,0),"")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76" s="121" t="str">
        <f>_xlfn.IFNA(VLOOKUP(AD76,Tipologías!$B$3:$G$17,5,0),"")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76" s="121" t="str">
        <f>_xlfn.IFNA(VLOOKUP(AD76,Tipologías!$B$3:$G$17,6,0),"")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76" s="108" t="s">
        <v>197</v>
      </c>
      <c r="BB76" s="106">
        <v>45839</v>
      </c>
      <c r="BC76" s="108" t="s">
        <v>201</v>
      </c>
      <c r="BD76" s="101" t="s">
        <v>692</v>
      </c>
      <c r="BE76" s="113" t="s">
        <v>667</v>
      </c>
      <c r="BF76" s="45"/>
      <c r="BG76" s="45"/>
      <c r="BH76" s="45"/>
      <c r="BI76" s="45"/>
      <c r="BJ76" s="45"/>
      <c r="BK76" s="45"/>
      <c r="BL76" s="45"/>
      <c r="BM76" s="45"/>
      <c r="BN76" s="45"/>
      <c r="BO76" s="45"/>
      <c r="BP76" s="45"/>
      <c r="BQ76" s="45"/>
      <c r="BR76" s="45"/>
      <c r="BS76" s="45"/>
      <c r="BT76" s="45"/>
      <c r="BU76" s="45"/>
      <c r="BV76" s="45"/>
      <c r="BW76" s="45"/>
      <c r="BX76" s="45"/>
    </row>
    <row r="77" spans="1:76" s="62" customFormat="1" ht="216" x14ac:dyDescent="0.2">
      <c r="A77" s="155">
        <v>74</v>
      </c>
      <c r="B77" s="103" t="s">
        <v>59</v>
      </c>
      <c r="C77" s="115" t="s">
        <v>658</v>
      </c>
      <c r="D77" s="107" t="s">
        <v>78</v>
      </c>
      <c r="E77" s="107" t="s">
        <v>693</v>
      </c>
      <c r="F77" s="104" t="s">
        <v>694</v>
      </c>
      <c r="G77" s="103" t="s">
        <v>140</v>
      </c>
      <c r="H77" s="104" t="s">
        <v>661</v>
      </c>
      <c r="I77" s="104" t="s">
        <v>661</v>
      </c>
      <c r="J77" s="103" t="s">
        <v>323</v>
      </c>
      <c r="K77" s="104" t="s">
        <v>237</v>
      </c>
      <c r="L77" s="104" t="s">
        <v>396</v>
      </c>
      <c r="M77" s="104" t="s">
        <v>195</v>
      </c>
      <c r="N77" s="104" t="s">
        <v>681</v>
      </c>
      <c r="O77" s="104" t="s">
        <v>151</v>
      </c>
      <c r="P77" s="104" t="s">
        <v>695</v>
      </c>
      <c r="Q77" s="102" t="s">
        <v>238</v>
      </c>
      <c r="R77" s="102" t="s">
        <v>195</v>
      </c>
      <c r="S77" s="104" t="s">
        <v>195</v>
      </c>
      <c r="T77" s="104" t="s">
        <v>195</v>
      </c>
      <c r="U77" s="101" t="s">
        <v>328</v>
      </c>
      <c r="V77" s="101" t="s">
        <v>239</v>
      </c>
      <c r="W77" s="101" t="s">
        <v>239</v>
      </c>
      <c r="X77" s="101" t="s">
        <v>328</v>
      </c>
      <c r="Y77" s="101" t="s">
        <v>328</v>
      </c>
      <c r="Z77" s="101" t="s">
        <v>328</v>
      </c>
      <c r="AA77" s="101" t="s">
        <v>195</v>
      </c>
      <c r="AB77" s="101" t="s">
        <v>195</v>
      </c>
      <c r="AC77" s="105" t="s">
        <v>195</v>
      </c>
      <c r="AD77" s="118" t="s">
        <v>208</v>
      </c>
      <c r="AE77" s="109" t="s">
        <v>134</v>
      </c>
      <c r="AF77" s="120" t="str">
        <f t="shared" si="15"/>
        <v>ALTO</v>
      </c>
      <c r="AG77" s="109" t="s">
        <v>104</v>
      </c>
      <c r="AH77" s="120" t="str">
        <f t="shared" si="16"/>
        <v>ALTO</v>
      </c>
      <c r="AI77" s="109" t="s">
        <v>115</v>
      </c>
      <c r="AJ77" s="109" t="s">
        <v>117</v>
      </c>
      <c r="AK77" s="120" t="str">
        <f t="shared" si="19"/>
        <v>ALTO</v>
      </c>
      <c r="AL77" s="121" t="str">
        <f>VLOOKUP($AD77,Tipologías!$B$3:$G$17,2,FALSE)</f>
        <v>ALTO</v>
      </c>
      <c r="AM77" s="121">
        <f t="shared" si="17"/>
        <v>3</v>
      </c>
      <c r="AN77" s="121" t="str">
        <f>VLOOKUP($AE77,Tipologías!$A$21:$C$24,3,FALSE)</f>
        <v>ALTO</v>
      </c>
      <c r="AO77" s="121">
        <f t="shared" si="18"/>
        <v>3</v>
      </c>
      <c r="AP77" s="121">
        <f>VLOOKUP($AI77,Tipologías!$A$38:$B$42,2,FALSE)</f>
        <v>2</v>
      </c>
      <c r="AQ77" s="121">
        <f>VLOOKUP($AJ77,Tipologías!$A$46:$B$53,2,FALSE)</f>
        <v>2.5</v>
      </c>
      <c r="AR77" s="121" t="str">
        <f t="shared" si="20"/>
        <v>ALTO</v>
      </c>
      <c r="AS77" s="121" t="str">
        <f>VLOOKUP($AG77,Tipologías!$A$29:$C$33,3,FALSE)</f>
        <v>ALTO</v>
      </c>
      <c r="AT77" s="121" t="str">
        <f t="shared" si="21"/>
        <v>ALTO</v>
      </c>
      <c r="AU77" s="121" t="str">
        <f t="shared" si="22"/>
        <v>ALTO</v>
      </c>
      <c r="AV77" s="121" t="str">
        <f>_xlfn.IFNA(VLOOKUP(AD77,Tipologías!$B$3:$G$17,4,0),"")</f>
        <v>INFORMACIÓN PÚBLICA CLASIFICADA</v>
      </c>
      <c r="AW77" s="121" t="str">
        <f t="shared" si="23"/>
        <v>IPC</v>
      </c>
      <c r="AX77" s="121" t="str">
        <f>_xlfn.IFNA(VLOOKUP(AD77,Tipologías!$B$3:$G$17,3,0),"")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77" s="121" t="str">
        <f>_xlfn.IFNA(VLOOKUP(AD77,Tipologías!$B$3:$G$17,5,0),"")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77" s="121" t="str">
        <f>_xlfn.IFNA(VLOOKUP(AD77,Tipologías!$B$3:$G$17,6,0),"")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77" s="108" t="s">
        <v>197</v>
      </c>
      <c r="BB77" s="106">
        <v>45839</v>
      </c>
      <c r="BC77" s="108" t="s">
        <v>201</v>
      </c>
      <c r="BD77" s="101" t="s">
        <v>692</v>
      </c>
      <c r="BE77" s="113" t="s">
        <v>667</v>
      </c>
      <c r="BF77" s="45"/>
      <c r="BG77" s="45"/>
      <c r="BH77" s="45"/>
      <c r="BI77" s="45"/>
      <c r="BJ77" s="45"/>
      <c r="BK77" s="45"/>
      <c r="BL77" s="45"/>
      <c r="BM77" s="45"/>
      <c r="BN77" s="45"/>
      <c r="BO77" s="45"/>
      <c r="BP77" s="45"/>
      <c r="BQ77" s="45"/>
      <c r="BR77" s="45"/>
      <c r="BS77" s="45"/>
      <c r="BT77" s="45"/>
      <c r="BU77" s="45"/>
      <c r="BV77" s="45"/>
      <c r="BW77" s="45"/>
      <c r="BX77" s="45"/>
    </row>
    <row r="78" spans="1:76" s="61" customFormat="1" ht="216" x14ac:dyDescent="0.2">
      <c r="A78" s="154">
        <v>75</v>
      </c>
      <c r="B78" s="103" t="s">
        <v>59</v>
      </c>
      <c r="C78" s="115" t="s">
        <v>658</v>
      </c>
      <c r="D78" s="107" t="s">
        <v>78</v>
      </c>
      <c r="E78" s="107" t="s">
        <v>696</v>
      </c>
      <c r="F78" s="104" t="s">
        <v>697</v>
      </c>
      <c r="G78" s="103" t="s">
        <v>173</v>
      </c>
      <c r="H78" s="104" t="s">
        <v>661</v>
      </c>
      <c r="I78" s="104" t="s">
        <v>661</v>
      </c>
      <c r="J78" s="103" t="s">
        <v>431</v>
      </c>
      <c r="K78" s="104" t="s">
        <v>237</v>
      </c>
      <c r="L78" s="104" t="s">
        <v>396</v>
      </c>
      <c r="M78" s="104" t="s">
        <v>195</v>
      </c>
      <c r="N78" s="104" t="s">
        <v>195</v>
      </c>
      <c r="O78" s="104"/>
      <c r="P78" s="104" t="s">
        <v>195</v>
      </c>
      <c r="Q78" s="102" t="s">
        <v>195</v>
      </c>
      <c r="R78" s="102" t="s">
        <v>195</v>
      </c>
      <c r="S78" s="104" t="s">
        <v>195</v>
      </c>
      <c r="T78" s="104" t="s">
        <v>195</v>
      </c>
      <c r="U78" s="101" t="s">
        <v>195</v>
      </c>
      <c r="V78" s="101" t="s">
        <v>195</v>
      </c>
      <c r="W78" s="101" t="s">
        <v>195</v>
      </c>
      <c r="X78" s="101" t="s">
        <v>195</v>
      </c>
      <c r="Y78" s="101" t="s">
        <v>195</v>
      </c>
      <c r="Z78" s="101" t="s">
        <v>195</v>
      </c>
      <c r="AA78" s="101" t="s">
        <v>195</v>
      </c>
      <c r="AB78" s="101" t="s">
        <v>195</v>
      </c>
      <c r="AC78" s="105">
        <v>45839</v>
      </c>
      <c r="AD78" s="118" t="s">
        <v>208</v>
      </c>
      <c r="AE78" s="109" t="s">
        <v>134</v>
      </c>
      <c r="AF78" s="120" t="str">
        <f t="shared" si="15"/>
        <v>ALTO</v>
      </c>
      <c r="AG78" s="109" t="s">
        <v>104</v>
      </c>
      <c r="AH78" s="120" t="str">
        <f t="shared" si="16"/>
        <v>ALTO</v>
      </c>
      <c r="AI78" s="109" t="s">
        <v>111</v>
      </c>
      <c r="AJ78" s="109" t="s">
        <v>123</v>
      </c>
      <c r="AK78" s="120" t="str">
        <f t="shared" si="19"/>
        <v>BAJO</v>
      </c>
      <c r="AL78" s="121" t="str">
        <f>VLOOKUP($AD78,Tipologías!$B$3:$G$17,2,FALSE)</f>
        <v>ALTO</v>
      </c>
      <c r="AM78" s="121">
        <f t="shared" si="17"/>
        <v>3</v>
      </c>
      <c r="AN78" s="121" t="str">
        <f>VLOOKUP($AE78,Tipologías!$A$21:$C$24,3,FALSE)</f>
        <v>ALTO</v>
      </c>
      <c r="AO78" s="121">
        <f t="shared" si="18"/>
        <v>3</v>
      </c>
      <c r="AP78" s="121">
        <f>VLOOKUP($AI78,Tipologías!$A$38:$B$42,2,FALSE)</f>
        <v>0.5</v>
      </c>
      <c r="AQ78" s="121">
        <f>VLOOKUP($AJ78,Tipologías!$A$46:$B$53,2,FALSE)</f>
        <v>0.5</v>
      </c>
      <c r="AR78" s="121" t="str">
        <f t="shared" si="20"/>
        <v>ALTO</v>
      </c>
      <c r="AS78" s="121" t="str">
        <f>VLOOKUP($AG78,Tipologías!$A$29:$C$33,3,FALSE)</f>
        <v>ALTO</v>
      </c>
      <c r="AT78" s="121" t="str">
        <f t="shared" si="21"/>
        <v>BAJO</v>
      </c>
      <c r="AU78" s="121" t="str">
        <f t="shared" si="22"/>
        <v>ALTO</v>
      </c>
      <c r="AV78" s="121" t="str">
        <f>_xlfn.IFNA(VLOOKUP(AD78,Tipologías!$B$3:$G$17,4,0),"")</f>
        <v>INFORMACIÓN PÚBLICA CLASIFICADA</v>
      </c>
      <c r="AW78" s="121" t="str">
        <f t="shared" si="23"/>
        <v>IPC</v>
      </c>
      <c r="AX78" s="121" t="str">
        <f>_xlfn.IFNA(VLOOKUP(AD78,Tipologías!$B$3:$G$17,3,0),"")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78" s="121" t="str">
        <f>_xlfn.IFNA(VLOOKUP(AD78,Tipologías!$B$3:$G$17,5,0),"")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78" s="121" t="str">
        <f>_xlfn.IFNA(VLOOKUP(AD78,Tipologías!$B$3:$G$17,6,0),"")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78" s="108" t="s">
        <v>197</v>
      </c>
      <c r="BB78" s="106">
        <v>45839</v>
      </c>
      <c r="BC78" s="108" t="s">
        <v>201</v>
      </c>
      <c r="BD78" s="101" t="s">
        <v>692</v>
      </c>
      <c r="BE78" s="113" t="s">
        <v>667</v>
      </c>
      <c r="BF78" s="45"/>
      <c r="BG78" s="45"/>
      <c r="BH78" s="45"/>
      <c r="BI78" s="45"/>
      <c r="BJ78" s="45"/>
      <c r="BK78" s="45"/>
      <c r="BL78" s="45"/>
      <c r="BM78" s="45"/>
      <c r="BN78" s="45"/>
      <c r="BO78" s="45"/>
      <c r="BP78" s="45"/>
      <c r="BQ78" s="45"/>
      <c r="BR78" s="45"/>
      <c r="BS78" s="45"/>
      <c r="BT78" s="45"/>
      <c r="BU78" s="45"/>
      <c r="BV78" s="45"/>
      <c r="BW78" s="45"/>
      <c r="BX78" s="45"/>
    </row>
    <row r="79" spans="1:76" s="62" customFormat="1" ht="216" x14ac:dyDescent="0.2">
      <c r="A79" s="155">
        <v>76</v>
      </c>
      <c r="B79" s="103" t="s">
        <v>59</v>
      </c>
      <c r="C79" s="115" t="s">
        <v>658</v>
      </c>
      <c r="D79" s="107" t="s">
        <v>78</v>
      </c>
      <c r="E79" s="107" t="s">
        <v>698</v>
      </c>
      <c r="F79" s="104" t="s">
        <v>699</v>
      </c>
      <c r="G79" s="103" t="s">
        <v>140</v>
      </c>
      <c r="H79" s="104" t="s">
        <v>661</v>
      </c>
      <c r="I79" s="104" t="s">
        <v>284</v>
      </c>
      <c r="J79" s="103" t="s">
        <v>323</v>
      </c>
      <c r="K79" s="104" t="s">
        <v>237</v>
      </c>
      <c r="L79" s="104" t="s">
        <v>396</v>
      </c>
      <c r="M79" s="104" t="s">
        <v>195</v>
      </c>
      <c r="N79" s="104" t="s">
        <v>700</v>
      </c>
      <c r="O79" s="104" t="s">
        <v>151</v>
      </c>
      <c r="P79" s="104" t="s">
        <v>701</v>
      </c>
      <c r="Q79" s="102" t="s">
        <v>238</v>
      </c>
      <c r="R79" s="102" t="s">
        <v>195</v>
      </c>
      <c r="S79" s="104" t="s">
        <v>195</v>
      </c>
      <c r="T79" s="104" t="s">
        <v>195</v>
      </c>
      <c r="U79" s="101" t="s">
        <v>328</v>
      </c>
      <c r="V79" s="101" t="s">
        <v>195</v>
      </c>
      <c r="W79" s="101" t="s">
        <v>195</v>
      </c>
      <c r="X79" s="101" t="s">
        <v>195</v>
      </c>
      <c r="Y79" s="101" t="s">
        <v>195</v>
      </c>
      <c r="Z79" s="101" t="s">
        <v>195</v>
      </c>
      <c r="AA79" s="101" t="s">
        <v>195</v>
      </c>
      <c r="AB79" s="101" t="s">
        <v>195</v>
      </c>
      <c r="AC79" s="105" t="s">
        <v>195</v>
      </c>
      <c r="AD79" s="118" t="s">
        <v>208</v>
      </c>
      <c r="AE79" s="109" t="s">
        <v>134</v>
      </c>
      <c r="AF79" s="120" t="str">
        <f t="shared" si="15"/>
        <v>ALTO</v>
      </c>
      <c r="AG79" s="109" t="s">
        <v>104</v>
      </c>
      <c r="AH79" s="120" t="str">
        <f t="shared" si="16"/>
        <v>ALTO</v>
      </c>
      <c r="AI79" s="109" t="s">
        <v>115</v>
      </c>
      <c r="AJ79" s="109" t="s">
        <v>117</v>
      </c>
      <c r="AK79" s="120" t="str">
        <f t="shared" si="19"/>
        <v>ALTO</v>
      </c>
      <c r="AL79" s="121" t="str">
        <f>VLOOKUP($AD79,Tipologías!$B$3:$G$17,2,FALSE)</f>
        <v>ALTO</v>
      </c>
      <c r="AM79" s="121">
        <f t="shared" si="17"/>
        <v>3</v>
      </c>
      <c r="AN79" s="121" t="str">
        <f>VLOOKUP($AE79,Tipologías!$A$21:$C$24,3,FALSE)</f>
        <v>ALTO</v>
      </c>
      <c r="AO79" s="121">
        <f t="shared" si="18"/>
        <v>3</v>
      </c>
      <c r="AP79" s="121">
        <f>VLOOKUP($AI79,Tipologías!$A$38:$B$42,2,FALSE)</f>
        <v>2</v>
      </c>
      <c r="AQ79" s="121">
        <f>VLOOKUP($AJ79,Tipologías!$A$46:$B$53,2,FALSE)</f>
        <v>2.5</v>
      </c>
      <c r="AR79" s="121" t="str">
        <f t="shared" si="20"/>
        <v>ALTO</v>
      </c>
      <c r="AS79" s="121" t="str">
        <f>VLOOKUP($AG79,Tipologías!$A$29:$C$33,3,FALSE)</f>
        <v>ALTO</v>
      </c>
      <c r="AT79" s="121" t="str">
        <f t="shared" si="21"/>
        <v>ALTO</v>
      </c>
      <c r="AU79" s="121" t="str">
        <f t="shared" si="22"/>
        <v>ALTO</v>
      </c>
      <c r="AV79" s="121" t="str">
        <f>_xlfn.IFNA(VLOOKUP(AD79,Tipologías!$B$3:$G$17,4,0),"")</f>
        <v>INFORMACIÓN PÚBLICA CLASIFICADA</v>
      </c>
      <c r="AW79" s="121" t="str">
        <f t="shared" si="23"/>
        <v>IPC</v>
      </c>
      <c r="AX79" s="121" t="str">
        <f>_xlfn.IFNA(VLOOKUP(AD79,Tipologías!$B$3:$G$17,3,0),"")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79" s="121" t="str">
        <f>_xlfn.IFNA(VLOOKUP(AD79,Tipologías!$B$3:$G$17,5,0),"")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79" s="121" t="str">
        <f>_xlfn.IFNA(VLOOKUP(AD79,Tipologías!$B$3:$G$17,6,0),"")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79" s="108" t="s">
        <v>197</v>
      </c>
      <c r="BB79" s="106">
        <v>45839</v>
      </c>
      <c r="BC79" s="108" t="s">
        <v>201</v>
      </c>
      <c r="BD79" s="101" t="s">
        <v>702</v>
      </c>
      <c r="BE79" s="113" t="s">
        <v>667</v>
      </c>
      <c r="BF79" s="45"/>
      <c r="BG79" s="45"/>
      <c r="BH79" s="45"/>
      <c r="BI79" s="45"/>
      <c r="BJ79" s="45"/>
      <c r="BK79" s="45"/>
      <c r="BL79" s="45"/>
      <c r="BM79" s="45"/>
      <c r="BN79" s="45"/>
      <c r="BO79" s="45"/>
      <c r="BP79" s="45"/>
      <c r="BQ79" s="45"/>
      <c r="BR79" s="45"/>
      <c r="BS79" s="45"/>
      <c r="BT79" s="45"/>
      <c r="BU79" s="45"/>
      <c r="BV79" s="45"/>
      <c r="BW79" s="45"/>
      <c r="BX79" s="45"/>
    </row>
    <row r="80" spans="1:76" s="61" customFormat="1" ht="409.5" x14ac:dyDescent="0.2">
      <c r="A80" s="154">
        <v>77</v>
      </c>
      <c r="B80" s="103" t="s">
        <v>59</v>
      </c>
      <c r="C80" s="115" t="s">
        <v>658</v>
      </c>
      <c r="D80" s="107" t="s">
        <v>78</v>
      </c>
      <c r="E80" s="107" t="s">
        <v>703</v>
      </c>
      <c r="F80" s="104" t="s">
        <v>704</v>
      </c>
      <c r="G80" s="103" t="s">
        <v>174</v>
      </c>
      <c r="H80" s="104" t="s">
        <v>661</v>
      </c>
      <c r="I80" s="104" t="s">
        <v>284</v>
      </c>
      <c r="J80" s="103" t="s">
        <v>323</v>
      </c>
      <c r="K80" s="104" t="s">
        <v>237</v>
      </c>
      <c r="L80" s="104" t="s">
        <v>396</v>
      </c>
      <c r="M80" s="104" t="s">
        <v>195</v>
      </c>
      <c r="N80" s="104" t="s">
        <v>681</v>
      </c>
      <c r="O80" s="104" t="s">
        <v>151</v>
      </c>
      <c r="P80" s="104" t="s">
        <v>705</v>
      </c>
      <c r="Q80" s="102" t="s">
        <v>238</v>
      </c>
      <c r="R80" s="102" t="s">
        <v>238</v>
      </c>
      <c r="S80" s="104" t="s">
        <v>195</v>
      </c>
      <c r="T80" s="104" t="s">
        <v>195</v>
      </c>
      <c r="U80" s="101" t="s">
        <v>239</v>
      </c>
      <c r="V80" s="101" t="s">
        <v>239</v>
      </c>
      <c r="W80" s="101" t="s">
        <v>239</v>
      </c>
      <c r="X80" s="101" t="s">
        <v>328</v>
      </c>
      <c r="Y80" s="101" t="s">
        <v>239</v>
      </c>
      <c r="Z80" s="101" t="s">
        <v>328</v>
      </c>
      <c r="AA80" s="101" t="s">
        <v>239</v>
      </c>
      <c r="AB80" s="101" t="s">
        <v>239</v>
      </c>
      <c r="AC80" s="105" t="s">
        <v>195</v>
      </c>
      <c r="AD80" s="118" t="s">
        <v>206</v>
      </c>
      <c r="AE80" s="109" t="s">
        <v>134</v>
      </c>
      <c r="AF80" s="120" t="str">
        <f t="shared" si="15"/>
        <v>ALTO</v>
      </c>
      <c r="AG80" s="109" t="s">
        <v>104</v>
      </c>
      <c r="AH80" s="120" t="str">
        <f t="shared" si="16"/>
        <v>ALTO</v>
      </c>
      <c r="AI80" s="109" t="s">
        <v>115</v>
      </c>
      <c r="AJ80" s="109" t="s">
        <v>118</v>
      </c>
      <c r="AK80" s="120" t="str">
        <f t="shared" si="19"/>
        <v>ALTO</v>
      </c>
      <c r="AL80" s="121" t="str">
        <f>VLOOKUP($AD80,Tipologías!$B$3:$G$17,2,FALSE)</f>
        <v>ALTO</v>
      </c>
      <c r="AM80" s="121">
        <f t="shared" si="17"/>
        <v>3</v>
      </c>
      <c r="AN80" s="121" t="str">
        <f>VLOOKUP($AE80,Tipologías!$A$21:$C$24,3,FALSE)</f>
        <v>ALTO</v>
      </c>
      <c r="AO80" s="121">
        <f t="shared" si="18"/>
        <v>3</v>
      </c>
      <c r="AP80" s="121">
        <f>VLOOKUP($AI80,Tipologías!$A$38:$B$42,2,FALSE)</f>
        <v>2</v>
      </c>
      <c r="AQ80" s="121">
        <f>VLOOKUP($AJ80,Tipologías!$A$46:$B$53,2,FALSE)</f>
        <v>2.25</v>
      </c>
      <c r="AR80" s="121" t="str">
        <f t="shared" si="20"/>
        <v>ALTO</v>
      </c>
      <c r="AS80" s="121" t="str">
        <f>VLOOKUP($AG80,Tipologías!$A$29:$C$33,3,FALSE)</f>
        <v>ALTO</v>
      </c>
      <c r="AT80" s="121" t="str">
        <f t="shared" si="21"/>
        <v>ALTO</v>
      </c>
      <c r="AU80" s="121" t="str">
        <f t="shared" si="22"/>
        <v>ALTO</v>
      </c>
      <c r="AV80" s="121" t="str">
        <f>_xlfn.IFNA(VLOOKUP(AD80,Tipologías!$B$3:$G$17,4,0),"")</f>
        <v>INFORMACIÓN PÚBLICA CLASIFICADA</v>
      </c>
      <c r="AW80" s="121" t="str">
        <f t="shared" si="23"/>
        <v>IPC</v>
      </c>
      <c r="AX80" s="121" t="str">
        <f>_xlfn.IFNA(VLOOKUP(AD80,Tipologías!$B$3:$G$17,3,0),"")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80" s="121" t="str">
        <f>_xlfn.IFNA(VLOOKUP(AD80,Tipologías!$B$3:$G$17,5,0),"")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80" s="121" t="str">
        <f>_xlfn.IFNA(VLOOKUP(AD80,Tipologías!$B$3:$G$17,6,0),"")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80" s="108" t="s">
        <v>197</v>
      </c>
      <c r="BB80" s="106">
        <v>45839</v>
      </c>
      <c r="BC80" s="108" t="s">
        <v>201</v>
      </c>
      <c r="BD80" s="101" t="s">
        <v>702</v>
      </c>
      <c r="BE80" s="113" t="s">
        <v>667</v>
      </c>
      <c r="BF80" s="45"/>
      <c r="BG80" s="45"/>
      <c r="BH80" s="45"/>
      <c r="BI80" s="45"/>
      <c r="BJ80" s="45"/>
      <c r="BK80" s="45"/>
      <c r="BL80" s="45"/>
      <c r="BM80" s="45"/>
      <c r="BN80" s="45"/>
      <c r="BO80" s="45"/>
      <c r="BP80" s="45"/>
      <c r="BQ80" s="45"/>
      <c r="BR80" s="45"/>
      <c r="BS80" s="45"/>
      <c r="BT80" s="45"/>
      <c r="BU80" s="45"/>
      <c r="BV80" s="45"/>
      <c r="BW80" s="45"/>
      <c r="BX80" s="45"/>
    </row>
    <row r="81" spans="1:76" s="61" customFormat="1" ht="144" x14ac:dyDescent="0.2">
      <c r="A81" s="155">
        <v>78</v>
      </c>
      <c r="B81" s="103" t="s">
        <v>59</v>
      </c>
      <c r="C81" s="115" t="s">
        <v>658</v>
      </c>
      <c r="D81" s="107" t="s">
        <v>78</v>
      </c>
      <c r="E81" s="107" t="s">
        <v>706</v>
      </c>
      <c r="F81" s="104" t="s">
        <v>707</v>
      </c>
      <c r="G81" s="103" t="s">
        <v>141</v>
      </c>
      <c r="H81" s="104" t="s">
        <v>661</v>
      </c>
      <c r="I81" s="104" t="s">
        <v>284</v>
      </c>
      <c r="J81" s="103" t="s">
        <v>323</v>
      </c>
      <c r="K81" s="104" t="s">
        <v>237</v>
      </c>
      <c r="L81" s="104" t="s">
        <v>324</v>
      </c>
      <c r="M81" s="104" t="s">
        <v>195</v>
      </c>
      <c r="N81" s="104" t="s">
        <v>708</v>
      </c>
      <c r="O81" s="104" t="s">
        <v>151</v>
      </c>
      <c r="P81" s="104" t="s">
        <v>195</v>
      </c>
      <c r="Q81" s="102" t="s">
        <v>238</v>
      </c>
      <c r="R81" s="102" t="s">
        <v>195</v>
      </c>
      <c r="S81" s="104" t="s">
        <v>195</v>
      </c>
      <c r="T81" s="104" t="s">
        <v>195</v>
      </c>
      <c r="U81" s="101" t="s">
        <v>239</v>
      </c>
      <c r="V81" s="101" t="s">
        <v>239</v>
      </c>
      <c r="W81" s="101" t="s">
        <v>328</v>
      </c>
      <c r="X81" s="101" t="s">
        <v>328</v>
      </c>
      <c r="Y81" s="101" t="s">
        <v>328</v>
      </c>
      <c r="Z81" s="101" t="s">
        <v>328</v>
      </c>
      <c r="AA81" s="101" t="s">
        <v>239</v>
      </c>
      <c r="AB81" s="101" t="s">
        <v>239</v>
      </c>
      <c r="AC81" s="105" t="s">
        <v>195</v>
      </c>
      <c r="AD81" s="118" t="s">
        <v>89</v>
      </c>
      <c r="AE81" s="109" t="s">
        <v>130</v>
      </c>
      <c r="AF81" s="120" t="str">
        <f t="shared" si="15"/>
        <v>BAJO</v>
      </c>
      <c r="AG81" s="109" t="s">
        <v>104</v>
      </c>
      <c r="AH81" s="120" t="str">
        <f t="shared" si="16"/>
        <v>ALTO</v>
      </c>
      <c r="AI81" s="109" t="s">
        <v>115</v>
      </c>
      <c r="AJ81" s="109" t="s">
        <v>118</v>
      </c>
      <c r="AK81" s="120" t="str">
        <f t="shared" si="19"/>
        <v>ALTO</v>
      </c>
      <c r="AL81" s="121" t="str">
        <f>VLOOKUP($AD81,Tipologías!$B$3:$G$17,2,FALSE)</f>
        <v>BAJO</v>
      </c>
      <c r="AM81" s="121">
        <f t="shared" si="17"/>
        <v>1</v>
      </c>
      <c r="AN81" s="121" t="str">
        <f>VLOOKUP($AE81,Tipologías!$A$21:$C$24,3,FALSE)</f>
        <v>BAJO</v>
      </c>
      <c r="AO81" s="121">
        <f t="shared" si="18"/>
        <v>1</v>
      </c>
      <c r="AP81" s="121">
        <f>VLOOKUP($AI81,Tipologías!$A$38:$B$42,2,FALSE)</f>
        <v>2</v>
      </c>
      <c r="AQ81" s="121">
        <f>VLOOKUP($AJ81,Tipologías!$A$46:$B$53,2,FALSE)</f>
        <v>2.25</v>
      </c>
      <c r="AR81" s="121" t="str">
        <f t="shared" si="20"/>
        <v>BAJO</v>
      </c>
      <c r="AS81" s="121" t="str">
        <f>VLOOKUP($AG81,Tipologías!$A$29:$C$33,3,FALSE)</f>
        <v>ALTO</v>
      </c>
      <c r="AT81" s="121" t="str">
        <f t="shared" si="21"/>
        <v>ALTO</v>
      </c>
      <c r="AU81" s="121" t="str">
        <f t="shared" si="22"/>
        <v>ALTO</v>
      </c>
      <c r="AV81" s="121" t="str">
        <f>_xlfn.IFNA(VLOOKUP(AD81,Tipologías!$B$3:$G$17,4,0),"")</f>
        <v>INFORMACIÓN PÚBLICA</v>
      </c>
      <c r="AW81" s="121" t="str">
        <f t="shared" si="23"/>
        <v>IPB</v>
      </c>
      <c r="AX81" s="121" t="str">
        <f>_xlfn.IFNA(VLOOKUP(AD81,Tipologías!$B$3:$G$17,3,0),"")</f>
        <v>LEY 1712 DE 2014 LEY DE TRANSPARENCIA Y DERECHO DE ACCESO A LA INFORMACIÓN. ARTÍCULO 6 DEFINICIONES LITERAL B.</v>
      </c>
      <c r="AY81" s="121" t="str">
        <f>_xlfn.IFNA(VLOOKUP(AD81,Tipologías!$B$3:$G$17,5,0),"")</f>
        <v>N/A</v>
      </c>
      <c r="AZ81" s="121" t="str">
        <f>_xlfn.IFNA(VLOOKUP(AD81,Tipologías!$B$3:$G$17,6,0),"")</f>
        <v xml:space="preserve">N/A
</v>
      </c>
      <c r="BA81" s="108" t="s">
        <v>198</v>
      </c>
      <c r="BB81" s="106">
        <v>45839</v>
      </c>
      <c r="BC81" s="102" t="s">
        <v>195</v>
      </c>
      <c r="BD81" s="101" t="s">
        <v>709</v>
      </c>
      <c r="BE81" s="113" t="s">
        <v>667</v>
      </c>
      <c r="BF81" s="45"/>
      <c r="BG81" s="45"/>
      <c r="BH81" s="45"/>
      <c r="BI81" s="45"/>
      <c r="BJ81" s="45"/>
      <c r="BK81" s="45"/>
      <c r="BL81" s="45"/>
      <c r="BM81" s="45"/>
      <c r="BN81" s="45"/>
      <c r="BO81" s="45"/>
      <c r="BP81" s="45"/>
      <c r="BQ81" s="45"/>
      <c r="BR81" s="45"/>
      <c r="BS81" s="45"/>
      <c r="BT81" s="45"/>
      <c r="BU81" s="45"/>
      <c r="BV81" s="45"/>
      <c r="BW81" s="45"/>
      <c r="BX81" s="45"/>
    </row>
    <row r="82" spans="1:76" s="61" customFormat="1" ht="240" x14ac:dyDescent="0.2">
      <c r="A82" s="154">
        <v>79</v>
      </c>
      <c r="B82" s="103" t="s">
        <v>59</v>
      </c>
      <c r="C82" s="115" t="s">
        <v>658</v>
      </c>
      <c r="D82" s="107" t="s">
        <v>272</v>
      </c>
      <c r="E82" s="107" t="s">
        <v>710</v>
      </c>
      <c r="F82" s="104" t="s">
        <v>711</v>
      </c>
      <c r="G82" s="103" t="s">
        <v>139</v>
      </c>
      <c r="H82" s="104" t="s">
        <v>272</v>
      </c>
      <c r="I82" s="104" t="s">
        <v>712</v>
      </c>
      <c r="J82" s="103" t="s">
        <v>431</v>
      </c>
      <c r="K82" s="104" t="s">
        <v>237</v>
      </c>
      <c r="L82" s="104" t="s">
        <v>396</v>
      </c>
      <c r="M82" s="104" t="s">
        <v>712</v>
      </c>
      <c r="N82" s="104" t="s">
        <v>195</v>
      </c>
      <c r="O82" s="104" t="s">
        <v>151</v>
      </c>
      <c r="P82" s="104" t="s">
        <v>195</v>
      </c>
      <c r="Q82" s="102" t="s">
        <v>238</v>
      </c>
      <c r="R82" s="102" t="s">
        <v>238</v>
      </c>
      <c r="S82" s="104" t="s">
        <v>195</v>
      </c>
      <c r="T82" s="104" t="s">
        <v>195</v>
      </c>
      <c r="U82" s="101" t="s">
        <v>239</v>
      </c>
      <c r="V82" s="101" t="s">
        <v>239</v>
      </c>
      <c r="W82" s="101" t="s">
        <v>239</v>
      </c>
      <c r="X82" s="101" t="s">
        <v>328</v>
      </c>
      <c r="Y82" s="101" t="s">
        <v>328</v>
      </c>
      <c r="Z82" s="101" t="s">
        <v>328</v>
      </c>
      <c r="AA82" s="101" t="s">
        <v>195</v>
      </c>
      <c r="AB82" s="101" t="s">
        <v>195</v>
      </c>
      <c r="AC82" s="105">
        <v>45839</v>
      </c>
      <c r="AD82" s="118" t="s">
        <v>216</v>
      </c>
      <c r="AE82" s="109" t="s">
        <v>134</v>
      </c>
      <c r="AF82" s="120" t="str">
        <f t="shared" si="15"/>
        <v>ALTO</v>
      </c>
      <c r="AG82" s="109" t="s">
        <v>101</v>
      </c>
      <c r="AH82" s="120" t="str">
        <f t="shared" si="16"/>
        <v>BAJO</v>
      </c>
      <c r="AI82" s="109" t="s">
        <v>114</v>
      </c>
      <c r="AJ82" s="109" t="s">
        <v>121</v>
      </c>
      <c r="AK82" s="120" t="str">
        <f t="shared" si="19"/>
        <v>MEDIO</v>
      </c>
      <c r="AL82" s="121" t="str">
        <f>VLOOKUP($AD82,Tipologías!$B$3:$G$17,2,FALSE)</f>
        <v>ALTO</v>
      </c>
      <c r="AM82" s="121">
        <f t="shared" si="17"/>
        <v>3</v>
      </c>
      <c r="AN82" s="121" t="str">
        <f>VLOOKUP($AE82,Tipologías!$A$21:$C$24,3,FALSE)</f>
        <v>ALTO</v>
      </c>
      <c r="AO82" s="121">
        <f t="shared" si="18"/>
        <v>3</v>
      </c>
      <c r="AP82" s="121">
        <f>VLOOKUP($AI82,Tipologías!$A$38:$B$42,2,FALSE)</f>
        <v>1.5</v>
      </c>
      <c r="AQ82" s="121">
        <f>VLOOKUP($AJ82,Tipologías!$A$46:$B$53,2,FALSE)</f>
        <v>1.25</v>
      </c>
      <c r="AR82" s="121" t="str">
        <f t="shared" si="20"/>
        <v>ALTO</v>
      </c>
      <c r="AS82" s="121" t="str">
        <f>VLOOKUP($AG82,Tipologías!$A$29:$C$33,3,FALSE)</f>
        <v>BAJO</v>
      </c>
      <c r="AT82" s="121" t="str">
        <f t="shared" si="21"/>
        <v>MEDIO</v>
      </c>
      <c r="AU82" s="121" t="str">
        <f t="shared" si="22"/>
        <v>MEDIO</v>
      </c>
      <c r="AV82" s="121" t="str">
        <f>_xlfn.IFNA(VLOOKUP(AD82,Tipologías!$B$3:$G$17,4,0),"")</f>
        <v>INFORMACIÓN PÚBLICA RESERVADA</v>
      </c>
      <c r="AW82" s="121" t="str">
        <f t="shared" si="23"/>
        <v>IPR</v>
      </c>
      <c r="AX82" s="121" t="str">
        <f>_xlfn.IFNA(VLOOKUP(AD82,Tipologías!$B$3:$G$17,3,0),"")</f>
        <v>LEY 1712   DE 2014 ARTÍCULO 19 LITERAL H "LA ESTABILIDAD MACROECONÓMICA Y FINANCIERA DEL PAÍS."</v>
      </c>
      <c r="AY82" s="121" t="str">
        <f>_xlfn.IFNA(VLOOKUP(AD82,Tipologías!$B$3:$G$17,5,0),"")</f>
        <v xml:space="preserve">ARTÍCULO 24 LEY 1437 DE 2011 CPACA - SUSTITUIDO POR EL ARTÍCULO 1 DE LA LEY 1755 DE 2015 NUMERAL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v>
      </c>
      <c r="AZ82" s="121" t="str">
        <f>_xlfn.IFNA(VLOOKUP(AD82,Tipologías!$B$3:$G$17,6,0),"")</f>
        <v xml:space="preserve">LEY 1712 DE 2014 ARTÍCULO 19  </v>
      </c>
      <c r="BA82" s="108" t="s">
        <v>197</v>
      </c>
      <c r="BB82" s="106">
        <v>45839</v>
      </c>
      <c r="BC82" s="108" t="s">
        <v>201</v>
      </c>
      <c r="BD82" s="101"/>
      <c r="BE82" s="113"/>
      <c r="BF82" s="45"/>
      <c r="BG82" s="45"/>
      <c r="BH82" s="45"/>
      <c r="BI82" s="45"/>
      <c r="BJ82" s="45"/>
      <c r="BK82" s="45"/>
      <c r="BL82" s="45"/>
      <c r="BM82" s="45"/>
      <c r="BN82" s="45"/>
      <c r="BO82" s="45"/>
      <c r="BP82" s="45"/>
      <c r="BQ82" s="45"/>
      <c r="BR82" s="45"/>
      <c r="BS82" s="45"/>
      <c r="BT82" s="45"/>
      <c r="BU82" s="45"/>
      <c r="BV82" s="45"/>
      <c r="BW82" s="45"/>
      <c r="BX82" s="45"/>
    </row>
    <row r="83" spans="1:76" s="62" customFormat="1" ht="240" x14ac:dyDescent="0.2">
      <c r="A83" s="155">
        <v>80</v>
      </c>
      <c r="B83" s="103" t="s">
        <v>59</v>
      </c>
      <c r="C83" s="115" t="s">
        <v>658</v>
      </c>
      <c r="D83" s="107" t="s">
        <v>78</v>
      </c>
      <c r="E83" s="107" t="s">
        <v>713</v>
      </c>
      <c r="F83" s="104" t="s">
        <v>714</v>
      </c>
      <c r="G83" s="103" t="s">
        <v>141</v>
      </c>
      <c r="H83" s="104" t="s">
        <v>661</v>
      </c>
      <c r="I83" s="104" t="s">
        <v>715</v>
      </c>
      <c r="J83" s="103" t="s">
        <v>323</v>
      </c>
      <c r="K83" s="104" t="s">
        <v>237</v>
      </c>
      <c r="L83" s="104" t="s">
        <v>396</v>
      </c>
      <c r="M83" s="104" t="s">
        <v>195</v>
      </c>
      <c r="N83" s="104" t="s">
        <v>716</v>
      </c>
      <c r="O83" s="104" t="s">
        <v>151</v>
      </c>
      <c r="P83" s="104" t="s">
        <v>365</v>
      </c>
      <c r="Q83" s="102" t="s">
        <v>238</v>
      </c>
      <c r="R83" s="102" t="s">
        <v>238</v>
      </c>
      <c r="S83" s="104" t="s">
        <v>717</v>
      </c>
      <c r="T83" s="104" t="s">
        <v>718</v>
      </c>
      <c r="U83" s="101" t="s">
        <v>239</v>
      </c>
      <c r="V83" s="101" t="s">
        <v>239</v>
      </c>
      <c r="W83" s="101" t="s">
        <v>239</v>
      </c>
      <c r="X83" s="101" t="s">
        <v>328</v>
      </c>
      <c r="Y83" s="101" t="s">
        <v>328</v>
      </c>
      <c r="Z83" s="101" t="s">
        <v>328</v>
      </c>
      <c r="AA83" s="101" t="s">
        <v>195</v>
      </c>
      <c r="AB83" s="101" t="s">
        <v>195</v>
      </c>
      <c r="AC83" s="105" t="s">
        <v>195</v>
      </c>
      <c r="AD83" s="118" t="s">
        <v>89</v>
      </c>
      <c r="AE83" s="109" t="s">
        <v>134</v>
      </c>
      <c r="AF83" s="120" t="str">
        <f t="shared" si="15"/>
        <v>ALTO</v>
      </c>
      <c r="AG83" s="109" t="s">
        <v>104</v>
      </c>
      <c r="AH83" s="120" t="str">
        <f t="shared" si="16"/>
        <v>ALTO</v>
      </c>
      <c r="AI83" s="109" t="s">
        <v>113</v>
      </c>
      <c r="AJ83" s="109" t="s">
        <v>123</v>
      </c>
      <c r="AK83" s="120" t="str">
        <f t="shared" si="19"/>
        <v>BAJO</v>
      </c>
      <c r="AL83" s="121" t="str">
        <f>VLOOKUP($AD83,Tipologías!$B$3:$G$17,2,FALSE)</f>
        <v>BAJO</v>
      </c>
      <c r="AM83" s="121">
        <f t="shared" si="17"/>
        <v>1</v>
      </c>
      <c r="AN83" s="121" t="str">
        <f>VLOOKUP($AE83,Tipologías!$A$21:$C$24,3,FALSE)</f>
        <v>ALTO</v>
      </c>
      <c r="AO83" s="121">
        <f t="shared" si="18"/>
        <v>3</v>
      </c>
      <c r="AP83" s="121">
        <f>VLOOKUP($AI83,Tipologías!$A$38:$B$42,2,FALSE)</f>
        <v>1</v>
      </c>
      <c r="AQ83" s="121">
        <f>VLOOKUP($AJ83,Tipologías!$A$46:$B$53,2,FALSE)</f>
        <v>0.5</v>
      </c>
      <c r="AR83" s="121" t="str">
        <f t="shared" si="20"/>
        <v>ALTO</v>
      </c>
      <c r="AS83" s="121" t="str">
        <f>VLOOKUP($AG83,Tipologías!$A$29:$C$33,3,FALSE)</f>
        <v>ALTO</v>
      </c>
      <c r="AT83" s="121" t="str">
        <f t="shared" si="21"/>
        <v>BAJO</v>
      </c>
      <c r="AU83" s="121" t="str">
        <f t="shared" si="22"/>
        <v>ALTO</v>
      </c>
      <c r="AV83" s="121" t="str">
        <f>_xlfn.IFNA(VLOOKUP(AD83,Tipologías!$B$3:$G$17,4,0),"")</f>
        <v>INFORMACIÓN PÚBLICA</v>
      </c>
      <c r="AW83" s="121" t="str">
        <f t="shared" si="23"/>
        <v>IPB</v>
      </c>
      <c r="AX83" s="121" t="str">
        <f>_xlfn.IFNA(VLOOKUP(AD83,Tipologías!$B$3:$G$17,3,0),"")</f>
        <v>LEY 1712 DE 2014 LEY DE TRANSPARENCIA Y DERECHO DE ACCESO A LA INFORMACIÓN. ARTÍCULO 6 DEFINICIONES LITERAL B.</v>
      </c>
      <c r="AY83" s="121" t="str">
        <f>_xlfn.IFNA(VLOOKUP(AD83,Tipologías!$B$3:$G$17,5,0),"")</f>
        <v>N/A</v>
      </c>
      <c r="AZ83" s="121" t="str">
        <f>_xlfn.IFNA(VLOOKUP(AD83,Tipologías!$B$3:$G$17,6,0),"")</f>
        <v xml:space="preserve">N/A
</v>
      </c>
      <c r="BA83" s="108" t="s">
        <v>198</v>
      </c>
      <c r="BB83" s="106">
        <v>45839</v>
      </c>
      <c r="BC83" s="102" t="s">
        <v>195</v>
      </c>
      <c r="BD83" s="101" t="s">
        <v>719</v>
      </c>
      <c r="BE83" s="113" t="s">
        <v>720</v>
      </c>
      <c r="BF83" s="45"/>
      <c r="BG83" s="45"/>
      <c r="BH83" s="45"/>
      <c r="BI83" s="45"/>
      <c r="BJ83" s="45"/>
      <c r="BK83" s="45"/>
      <c r="BL83" s="45"/>
      <c r="BM83" s="45"/>
      <c r="BN83" s="45"/>
      <c r="BO83" s="45"/>
      <c r="BP83" s="45"/>
      <c r="BQ83" s="45"/>
      <c r="BR83" s="45"/>
      <c r="BS83" s="45"/>
      <c r="BT83" s="45"/>
      <c r="BU83" s="45"/>
      <c r="BV83" s="45"/>
      <c r="BW83" s="45"/>
      <c r="BX83" s="45"/>
    </row>
    <row r="84" spans="1:76" s="61" customFormat="1" ht="336" x14ac:dyDescent="0.2">
      <c r="A84" s="154">
        <v>81</v>
      </c>
      <c r="B84" s="103" t="s">
        <v>59</v>
      </c>
      <c r="C84" s="115" t="s">
        <v>658</v>
      </c>
      <c r="D84" s="107" t="s">
        <v>78</v>
      </c>
      <c r="E84" s="107" t="s">
        <v>721</v>
      </c>
      <c r="F84" s="104" t="s">
        <v>714</v>
      </c>
      <c r="G84" s="103" t="s">
        <v>205</v>
      </c>
      <c r="H84" s="104" t="s">
        <v>661</v>
      </c>
      <c r="I84" s="104" t="s">
        <v>715</v>
      </c>
      <c r="J84" s="103" t="s">
        <v>323</v>
      </c>
      <c r="K84" s="104" t="s">
        <v>237</v>
      </c>
      <c r="L84" s="104" t="s">
        <v>396</v>
      </c>
      <c r="M84" s="104" t="s">
        <v>195</v>
      </c>
      <c r="N84" s="104" t="s">
        <v>716</v>
      </c>
      <c r="O84" s="104" t="s">
        <v>151</v>
      </c>
      <c r="P84" s="104" t="s">
        <v>365</v>
      </c>
      <c r="Q84" s="102" t="s">
        <v>238</v>
      </c>
      <c r="R84" s="102" t="s">
        <v>238</v>
      </c>
      <c r="S84" s="104" t="s">
        <v>522</v>
      </c>
      <c r="T84" s="104" t="s">
        <v>722</v>
      </c>
      <c r="U84" s="101" t="s">
        <v>239</v>
      </c>
      <c r="V84" s="101" t="s">
        <v>239</v>
      </c>
      <c r="W84" s="101" t="s">
        <v>239</v>
      </c>
      <c r="X84" s="101" t="s">
        <v>328</v>
      </c>
      <c r="Y84" s="101" t="s">
        <v>328</v>
      </c>
      <c r="Z84" s="101" t="s">
        <v>328</v>
      </c>
      <c r="AA84" s="101" t="s">
        <v>195</v>
      </c>
      <c r="AB84" s="101" t="s">
        <v>328</v>
      </c>
      <c r="AC84" s="105" t="s">
        <v>195</v>
      </c>
      <c r="AD84" s="118" t="s">
        <v>89</v>
      </c>
      <c r="AE84" s="109" t="s">
        <v>134</v>
      </c>
      <c r="AF84" s="120" t="str">
        <f t="shared" si="15"/>
        <v>ALTO</v>
      </c>
      <c r="AG84" s="109" t="s">
        <v>104</v>
      </c>
      <c r="AH84" s="120" t="str">
        <f t="shared" si="16"/>
        <v>ALTO</v>
      </c>
      <c r="AI84" s="109" t="s">
        <v>113</v>
      </c>
      <c r="AJ84" s="109" t="s">
        <v>120</v>
      </c>
      <c r="AK84" s="120" t="str">
        <f t="shared" si="19"/>
        <v>MEDIO</v>
      </c>
      <c r="AL84" s="121" t="str">
        <f>VLOOKUP($AD84,Tipologías!$B$3:$G$17,2,FALSE)</f>
        <v>BAJO</v>
      </c>
      <c r="AM84" s="121">
        <f t="shared" si="17"/>
        <v>1</v>
      </c>
      <c r="AN84" s="121" t="str">
        <f>VLOOKUP($AE84,Tipologías!$A$21:$C$24,3,FALSE)</f>
        <v>ALTO</v>
      </c>
      <c r="AO84" s="121">
        <f t="shared" si="18"/>
        <v>3</v>
      </c>
      <c r="AP84" s="121">
        <f>VLOOKUP($AI84,Tipologías!$A$38:$B$42,2,FALSE)</f>
        <v>1</v>
      </c>
      <c r="AQ84" s="121">
        <f>VLOOKUP($AJ84,Tipologías!$A$46:$B$53,2,FALSE)</f>
        <v>1.5</v>
      </c>
      <c r="AR84" s="121" t="str">
        <f t="shared" si="20"/>
        <v>ALTO</v>
      </c>
      <c r="AS84" s="121" t="str">
        <f>VLOOKUP($AG84,Tipologías!$A$29:$C$33,3,FALSE)</f>
        <v>ALTO</v>
      </c>
      <c r="AT84" s="121" t="str">
        <f t="shared" si="21"/>
        <v>MEDIO</v>
      </c>
      <c r="AU84" s="121" t="str">
        <f t="shared" si="22"/>
        <v>ALTO</v>
      </c>
      <c r="AV84" s="121" t="str">
        <f>_xlfn.IFNA(VLOOKUP(AD84,Tipologías!$B$3:$G$17,4,0),"")</f>
        <v>INFORMACIÓN PÚBLICA</v>
      </c>
      <c r="AW84" s="121" t="str">
        <f t="shared" si="23"/>
        <v>IPB</v>
      </c>
      <c r="AX84" s="121" t="str">
        <f>_xlfn.IFNA(VLOOKUP(AD84,Tipologías!$B$3:$G$17,3,0),"")</f>
        <v>LEY 1712 DE 2014 LEY DE TRANSPARENCIA Y DERECHO DE ACCESO A LA INFORMACIÓN. ARTÍCULO 6 DEFINICIONES LITERAL B.</v>
      </c>
      <c r="AY84" s="121" t="str">
        <f>_xlfn.IFNA(VLOOKUP(AD84,Tipologías!$B$3:$G$17,5,0),"")</f>
        <v>N/A</v>
      </c>
      <c r="AZ84" s="121" t="str">
        <f>_xlfn.IFNA(VLOOKUP(AD84,Tipologías!$B$3:$G$17,6,0),"")</f>
        <v xml:space="preserve">N/A
</v>
      </c>
      <c r="BA84" s="108" t="s">
        <v>198</v>
      </c>
      <c r="BB84" s="106">
        <v>45839</v>
      </c>
      <c r="BC84" s="102" t="s">
        <v>195</v>
      </c>
      <c r="BD84" s="101" t="s">
        <v>723</v>
      </c>
      <c r="BE84" s="113" t="s">
        <v>720</v>
      </c>
      <c r="BF84" s="45"/>
      <c r="BG84" s="45"/>
      <c r="BH84" s="45"/>
      <c r="BI84" s="45"/>
      <c r="BJ84" s="45"/>
      <c r="BK84" s="45"/>
      <c r="BL84" s="45"/>
      <c r="BM84" s="45"/>
      <c r="BN84" s="45"/>
      <c r="BO84" s="45"/>
      <c r="BP84" s="45"/>
      <c r="BQ84" s="45"/>
      <c r="BR84" s="45"/>
      <c r="BS84" s="45"/>
      <c r="BT84" s="45"/>
      <c r="BU84" s="45"/>
      <c r="BV84" s="45"/>
      <c r="BW84" s="45"/>
      <c r="BX84" s="45"/>
    </row>
    <row r="85" spans="1:76" s="62" customFormat="1" ht="60" x14ac:dyDescent="0.2">
      <c r="A85" s="155">
        <v>82</v>
      </c>
      <c r="B85" s="103" t="s">
        <v>59</v>
      </c>
      <c r="C85" s="115" t="s">
        <v>658</v>
      </c>
      <c r="D85" s="107" t="s">
        <v>271</v>
      </c>
      <c r="E85" s="107" t="s">
        <v>724</v>
      </c>
      <c r="F85" s="104" t="s">
        <v>725</v>
      </c>
      <c r="G85" s="103" t="s">
        <v>205</v>
      </c>
      <c r="H85" s="104" t="s">
        <v>271</v>
      </c>
      <c r="I85" s="104" t="s">
        <v>715</v>
      </c>
      <c r="J85" s="103" t="s">
        <v>323</v>
      </c>
      <c r="K85" s="104" t="s">
        <v>237</v>
      </c>
      <c r="L85" s="104" t="s">
        <v>396</v>
      </c>
      <c r="M85" s="104" t="s">
        <v>195</v>
      </c>
      <c r="N85" s="104" t="s">
        <v>726</v>
      </c>
      <c r="O85" s="104" t="s">
        <v>146</v>
      </c>
      <c r="P85" s="104" t="s">
        <v>365</v>
      </c>
      <c r="Q85" s="102" t="s">
        <v>238</v>
      </c>
      <c r="R85" s="102" t="s">
        <v>195</v>
      </c>
      <c r="S85" s="104" t="s">
        <v>522</v>
      </c>
      <c r="T85" s="104" t="s">
        <v>727</v>
      </c>
      <c r="U85" s="101" t="s">
        <v>239</v>
      </c>
      <c r="V85" s="101" t="s">
        <v>239</v>
      </c>
      <c r="W85" s="101" t="s">
        <v>328</v>
      </c>
      <c r="X85" s="101" t="s">
        <v>328</v>
      </c>
      <c r="Y85" s="101" t="s">
        <v>328</v>
      </c>
      <c r="Z85" s="101" t="s">
        <v>328</v>
      </c>
      <c r="AA85" s="101" t="s">
        <v>195</v>
      </c>
      <c r="AB85" s="101" t="s">
        <v>195</v>
      </c>
      <c r="AC85" s="105" t="s">
        <v>195</v>
      </c>
      <c r="AD85" s="118" t="s">
        <v>89</v>
      </c>
      <c r="AE85" s="109" t="s">
        <v>134</v>
      </c>
      <c r="AF85" s="120" t="str">
        <f t="shared" si="15"/>
        <v>ALTO</v>
      </c>
      <c r="AG85" s="109" t="s">
        <v>102</v>
      </c>
      <c r="AH85" s="120" t="str">
        <f t="shared" si="16"/>
        <v>MEDIO</v>
      </c>
      <c r="AI85" s="109" t="s">
        <v>113</v>
      </c>
      <c r="AJ85" s="109" t="s">
        <v>124</v>
      </c>
      <c r="AK85" s="120" t="str">
        <f t="shared" si="19"/>
        <v>BAJO</v>
      </c>
      <c r="AL85" s="121" t="str">
        <f>VLOOKUP($AD85,Tipologías!$B$3:$G$17,2,FALSE)</f>
        <v>BAJO</v>
      </c>
      <c r="AM85" s="121">
        <f t="shared" si="17"/>
        <v>1</v>
      </c>
      <c r="AN85" s="121" t="str">
        <f>VLOOKUP($AE85,Tipologías!$A$21:$C$24,3,FALSE)</f>
        <v>ALTO</v>
      </c>
      <c r="AO85" s="121">
        <f t="shared" si="18"/>
        <v>3</v>
      </c>
      <c r="AP85" s="121">
        <f>VLOOKUP($AI85,Tipologías!$A$38:$B$42,2,FALSE)</f>
        <v>1</v>
      </c>
      <c r="AQ85" s="121">
        <f>VLOOKUP($AJ85,Tipologías!$A$46:$B$53,2,FALSE)</f>
        <v>0.25</v>
      </c>
      <c r="AR85" s="121" t="str">
        <f t="shared" si="20"/>
        <v>ALTO</v>
      </c>
      <c r="AS85" s="121" t="str">
        <f>VLOOKUP($AG85,Tipologías!$A$29:$C$33,3,FALSE)</f>
        <v>MEDIO</v>
      </c>
      <c r="AT85" s="121" t="str">
        <f t="shared" si="21"/>
        <v>BAJO</v>
      </c>
      <c r="AU85" s="121" t="str">
        <f t="shared" si="22"/>
        <v>MEDIO</v>
      </c>
      <c r="AV85" s="121" t="str">
        <f>_xlfn.IFNA(VLOOKUP(AD85,Tipologías!$B$3:$G$17,4,0),"")</f>
        <v>INFORMACIÓN PÚBLICA</v>
      </c>
      <c r="AW85" s="121" t="str">
        <f t="shared" si="23"/>
        <v>IPB</v>
      </c>
      <c r="AX85" s="121" t="str">
        <f>_xlfn.IFNA(VLOOKUP(AD85,Tipologías!$B$3:$G$17,3,0),"")</f>
        <v>LEY 1712 DE 2014 LEY DE TRANSPARENCIA Y DERECHO DE ACCESO A LA INFORMACIÓN. ARTÍCULO 6 DEFINICIONES LITERAL B.</v>
      </c>
      <c r="AY85" s="121" t="str">
        <f>_xlfn.IFNA(VLOOKUP(AD85,Tipologías!$B$3:$G$17,5,0),"")</f>
        <v>N/A</v>
      </c>
      <c r="AZ85" s="121" t="str">
        <f>_xlfn.IFNA(VLOOKUP(AD85,Tipologías!$B$3:$G$17,6,0),"")</f>
        <v xml:space="preserve">N/A
</v>
      </c>
      <c r="BA85" s="108" t="s">
        <v>198</v>
      </c>
      <c r="BB85" s="106">
        <v>45833</v>
      </c>
      <c r="BC85" s="102" t="s">
        <v>195</v>
      </c>
      <c r="BD85" s="101" t="s">
        <v>728</v>
      </c>
      <c r="BE85" s="113" t="s">
        <v>729</v>
      </c>
      <c r="BF85" s="45"/>
      <c r="BG85" s="45"/>
      <c r="BH85" s="45"/>
      <c r="BI85" s="45"/>
      <c r="BJ85" s="45"/>
      <c r="BK85" s="45"/>
      <c r="BL85" s="45"/>
      <c r="BM85" s="45"/>
      <c r="BN85" s="45"/>
      <c r="BO85" s="45"/>
      <c r="BP85" s="45"/>
      <c r="BQ85" s="45"/>
      <c r="BR85" s="45"/>
      <c r="BS85" s="45"/>
      <c r="BT85" s="45"/>
      <c r="BU85" s="45"/>
      <c r="BV85" s="45"/>
      <c r="BW85" s="45"/>
      <c r="BX85" s="45"/>
    </row>
    <row r="86" spans="1:76" s="61" customFormat="1" ht="60" x14ac:dyDescent="0.2">
      <c r="A86" s="154">
        <v>83</v>
      </c>
      <c r="B86" s="103" t="s">
        <v>59</v>
      </c>
      <c r="C86" s="115" t="s">
        <v>658</v>
      </c>
      <c r="D86" s="107" t="s">
        <v>271</v>
      </c>
      <c r="E86" s="107" t="s">
        <v>730</v>
      </c>
      <c r="F86" s="104" t="s">
        <v>725</v>
      </c>
      <c r="G86" s="103" t="s">
        <v>205</v>
      </c>
      <c r="H86" s="104" t="s">
        <v>271</v>
      </c>
      <c r="I86" s="104" t="s">
        <v>715</v>
      </c>
      <c r="J86" s="103" t="s">
        <v>323</v>
      </c>
      <c r="K86" s="104" t="s">
        <v>237</v>
      </c>
      <c r="L86" s="104" t="s">
        <v>396</v>
      </c>
      <c r="M86" s="104" t="s">
        <v>195</v>
      </c>
      <c r="N86" s="104" t="s">
        <v>726</v>
      </c>
      <c r="O86" s="104" t="s">
        <v>146</v>
      </c>
      <c r="P86" s="104" t="s">
        <v>365</v>
      </c>
      <c r="Q86" s="102" t="s">
        <v>238</v>
      </c>
      <c r="R86" s="102" t="s">
        <v>195</v>
      </c>
      <c r="S86" s="104" t="s">
        <v>522</v>
      </c>
      <c r="T86" s="104" t="s">
        <v>731</v>
      </c>
      <c r="U86" s="101" t="s">
        <v>239</v>
      </c>
      <c r="V86" s="101" t="s">
        <v>239</v>
      </c>
      <c r="W86" s="101" t="s">
        <v>328</v>
      </c>
      <c r="X86" s="101" t="s">
        <v>328</v>
      </c>
      <c r="Y86" s="101" t="s">
        <v>328</v>
      </c>
      <c r="Z86" s="101" t="s">
        <v>328</v>
      </c>
      <c r="AA86" s="101" t="s">
        <v>195</v>
      </c>
      <c r="AB86" s="101" t="s">
        <v>195</v>
      </c>
      <c r="AC86" s="105" t="s">
        <v>195</v>
      </c>
      <c r="AD86" s="118" t="s">
        <v>89</v>
      </c>
      <c r="AE86" s="109" t="s">
        <v>134</v>
      </c>
      <c r="AF86" s="120" t="str">
        <f t="shared" si="15"/>
        <v>ALTO</v>
      </c>
      <c r="AG86" s="109" t="s">
        <v>102</v>
      </c>
      <c r="AH86" s="120" t="str">
        <f t="shared" si="16"/>
        <v>MEDIO</v>
      </c>
      <c r="AI86" s="109" t="s">
        <v>113</v>
      </c>
      <c r="AJ86" s="109" t="s">
        <v>124</v>
      </c>
      <c r="AK86" s="120" t="str">
        <f t="shared" si="19"/>
        <v>BAJO</v>
      </c>
      <c r="AL86" s="121" t="str">
        <f>VLOOKUP($AD86,Tipologías!$B$3:$G$17,2,FALSE)</f>
        <v>BAJO</v>
      </c>
      <c r="AM86" s="121">
        <f t="shared" si="17"/>
        <v>1</v>
      </c>
      <c r="AN86" s="121" t="str">
        <f>VLOOKUP($AE86,Tipologías!$A$21:$C$24,3,FALSE)</f>
        <v>ALTO</v>
      </c>
      <c r="AO86" s="121">
        <f t="shared" si="18"/>
        <v>3</v>
      </c>
      <c r="AP86" s="121">
        <f>VLOOKUP($AI86,Tipologías!$A$38:$B$42,2,FALSE)</f>
        <v>1</v>
      </c>
      <c r="AQ86" s="121">
        <f>VLOOKUP($AJ86,Tipologías!$A$46:$B$53,2,FALSE)</f>
        <v>0.25</v>
      </c>
      <c r="AR86" s="121" t="str">
        <f t="shared" si="20"/>
        <v>ALTO</v>
      </c>
      <c r="AS86" s="121" t="str">
        <f>VLOOKUP($AG86,Tipologías!$A$29:$C$33,3,FALSE)</f>
        <v>MEDIO</v>
      </c>
      <c r="AT86" s="121" t="str">
        <f t="shared" si="21"/>
        <v>BAJO</v>
      </c>
      <c r="AU86" s="121" t="str">
        <f t="shared" si="22"/>
        <v>MEDIO</v>
      </c>
      <c r="AV86" s="121" t="str">
        <f>_xlfn.IFNA(VLOOKUP(AD86,Tipologías!$B$3:$G$17,4,0),"")</f>
        <v>INFORMACIÓN PÚBLICA</v>
      </c>
      <c r="AW86" s="121" t="str">
        <f t="shared" si="23"/>
        <v>IPB</v>
      </c>
      <c r="AX86" s="121" t="str">
        <f>_xlfn.IFNA(VLOOKUP(AD86,Tipologías!$B$3:$G$17,3,0),"")</f>
        <v>LEY 1712 DE 2014 LEY DE TRANSPARENCIA Y DERECHO DE ACCESO A LA INFORMACIÓN. ARTÍCULO 6 DEFINICIONES LITERAL B.</v>
      </c>
      <c r="AY86" s="121" t="str">
        <f>_xlfn.IFNA(VLOOKUP(AD86,Tipologías!$B$3:$G$17,5,0),"")</f>
        <v>N/A</v>
      </c>
      <c r="AZ86" s="121" t="str">
        <f>_xlfn.IFNA(VLOOKUP(AD86,Tipologías!$B$3:$G$17,6,0),"")</f>
        <v xml:space="preserve">N/A
</v>
      </c>
      <c r="BA86" s="108" t="s">
        <v>198</v>
      </c>
      <c r="BB86" s="106">
        <v>45833</v>
      </c>
      <c r="BC86" s="102" t="s">
        <v>195</v>
      </c>
      <c r="BD86" s="101" t="s">
        <v>728</v>
      </c>
      <c r="BE86" s="113" t="s">
        <v>729</v>
      </c>
      <c r="BF86" s="45"/>
      <c r="BG86" s="45"/>
      <c r="BH86" s="45"/>
      <c r="BI86" s="45"/>
      <c r="BJ86" s="45"/>
      <c r="BK86" s="45"/>
      <c r="BL86" s="45"/>
      <c r="BM86" s="45"/>
      <c r="BN86" s="45"/>
      <c r="BO86" s="45"/>
      <c r="BP86" s="45"/>
      <c r="BQ86" s="45"/>
      <c r="BR86" s="45"/>
      <c r="BS86" s="45"/>
      <c r="BT86" s="45"/>
      <c r="BU86" s="45"/>
      <c r="BV86" s="45"/>
      <c r="BW86" s="45"/>
      <c r="BX86" s="45"/>
    </row>
    <row r="87" spans="1:76" s="61" customFormat="1" ht="108" x14ac:dyDescent="0.2">
      <c r="A87" s="155">
        <v>84</v>
      </c>
      <c r="B87" s="103" t="s">
        <v>59</v>
      </c>
      <c r="C87" s="115" t="s">
        <v>658</v>
      </c>
      <c r="D87" s="107" t="s">
        <v>271</v>
      </c>
      <c r="E87" s="107" t="s">
        <v>732</v>
      </c>
      <c r="F87" s="104" t="s">
        <v>733</v>
      </c>
      <c r="G87" s="103" t="s">
        <v>205</v>
      </c>
      <c r="H87" s="104" t="s">
        <v>271</v>
      </c>
      <c r="I87" s="104" t="s">
        <v>715</v>
      </c>
      <c r="J87" s="103" t="s">
        <v>323</v>
      </c>
      <c r="K87" s="104" t="s">
        <v>237</v>
      </c>
      <c r="L87" s="104" t="s">
        <v>396</v>
      </c>
      <c r="M87" s="104" t="s">
        <v>195</v>
      </c>
      <c r="N87" s="104" t="s">
        <v>726</v>
      </c>
      <c r="O87" s="104" t="s">
        <v>151</v>
      </c>
      <c r="P87" s="104" t="s">
        <v>195</v>
      </c>
      <c r="Q87" s="102" t="s">
        <v>238</v>
      </c>
      <c r="R87" s="102" t="s">
        <v>195</v>
      </c>
      <c r="S87" s="104" t="s">
        <v>520</v>
      </c>
      <c r="T87" s="104" t="s">
        <v>734</v>
      </c>
      <c r="U87" s="101" t="s">
        <v>328</v>
      </c>
      <c r="V87" s="101" t="s">
        <v>239</v>
      </c>
      <c r="W87" s="101" t="s">
        <v>328</v>
      </c>
      <c r="X87" s="101" t="s">
        <v>328</v>
      </c>
      <c r="Y87" s="101" t="s">
        <v>328</v>
      </c>
      <c r="Z87" s="101" t="s">
        <v>328</v>
      </c>
      <c r="AA87" s="101" t="s">
        <v>195</v>
      </c>
      <c r="AB87" s="101" t="s">
        <v>195</v>
      </c>
      <c r="AC87" s="105" t="s">
        <v>195</v>
      </c>
      <c r="AD87" s="118" t="s">
        <v>89</v>
      </c>
      <c r="AE87" s="109" t="s">
        <v>134</v>
      </c>
      <c r="AF87" s="120" t="str">
        <f t="shared" si="15"/>
        <v>ALTO</v>
      </c>
      <c r="AG87" s="109" t="s">
        <v>102</v>
      </c>
      <c r="AH87" s="120" t="str">
        <f t="shared" si="16"/>
        <v>MEDIO</v>
      </c>
      <c r="AI87" s="109" t="s">
        <v>111</v>
      </c>
      <c r="AJ87" s="109" t="s">
        <v>124</v>
      </c>
      <c r="AK87" s="120" t="str">
        <f t="shared" si="19"/>
        <v>BAJO</v>
      </c>
      <c r="AL87" s="121" t="str">
        <f>VLOOKUP($AD87,Tipologías!$B$3:$G$17,2,FALSE)</f>
        <v>BAJO</v>
      </c>
      <c r="AM87" s="121">
        <f t="shared" si="17"/>
        <v>1</v>
      </c>
      <c r="AN87" s="121" t="str">
        <f>VLOOKUP($AE87,Tipologías!$A$21:$C$24,3,FALSE)</f>
        <v>ALTO</v>
      </c>
      <c r="AO87" s="121">
        <f t="shared" si="18"/>
        <v>3</v>
      </c>
      <c r="AP87" s="121">
        <f>VLOOKUP($AI87,Tipologías!$A$38:$B$42,2,FALSE)</f>
        <v>0.5</v>
      </c>
      <c r="AQ87" s="121">
        <f>VLOOKUP($AJ87,Tipologías!$A$46:$B$53,2,FALSE)</f>
        <v>0.25</v>
      </c>
      <c r="AR87" s="121" t="str">
        <f t="shared" si="20"/>
        <v>ALTO</v>
      </c>
      <c r="AS87" s="121" t="str">
        <f>VLOOKUP($AG87,Tipologías!$A$29:$C$33,3,FALSE)</f>
        <v>MEDIO</v>
      </c>
      <c r="AT87" s="121" t="str">
        <f t="shared" si="21"/>
        <v>BAJO</v>
      </c>
      <c r="AU87" s="121" t="str">
        <f t="shared" si="22"/>
        <v>MEDIO</v>
      </c>
      <c r="AV87" s="121" t="str">
        <f>_xlfn.IFNA(VLOOKUP(AD87,Tipologías!$B$3:$G$17,4,0),"")</f>
        <v>INFORMACIÓN PÚBLICA</v>
      </c>
      <c r="AW87" s="121" t="str">
        <f t="shared" si="23"/>
        <v>IPB</v>
      </c>
      <c r="AX87" s="121" t="str">
        <f>_xlfn.IFNA(VLOOKUP(AD87,Tipologías!$B$3:$G$17,3,0),"")</f>
        <v>LEY 1712 DE 2014 LEY DE TRANSPARENCIA Y DERECHO DE ACCESO A LA INFORMACIÓN. ARTÍCULO 6 DEFINICIONES LITERAL B.</v>
      </c>
      <c r="AY87" s="121" t="str">
        <f>_xlfn.IFNA(VLOOKUP(AD87,Tipologías!$B$3:$G$17,5,0),"")</f>
        <v>N/A</v>
      </c>
      <c r="AZ87" s="121" t="str">
        <f>_xlfn.IFNA(VLOOKUP(AD87,Tipologías!$B$3:$G$17,6,0),"")</f>
        <v xml:space="preserve">N/A
</v>
      </c>
      <c r="BA87" s="108" t="s">
        <v>198</v>
      </c>
      <c r="BB87" s="106">
        <v>45833</v>
      </c>
      <c r="BC87" s="102" t="s">
        <v>195</v>
      </c>
      <c r="BD87" s="101" t="s">
        <v>728</v>
      </c>
      <c r="BE87" s="113" t="s">
        <v>729</v>
      </c>
      <c r="BF87" s="45"/>
      <c r="BG87" s="45"/>
      <c r="BH87" s="45"/>
      <c r="BI87" s="45"/>
      <c r="BJ87" s="45"/>
      <c r="BK87" s="45"/>
      <c r="BL87" s="45"/>
      <c r="BM87" s="45"/>
      <c r="BN87" s="45"/>
      <c r="BO87" s="45"/>
      <c r="BP87" s="45"/>
      <c r="BQ87" s="45"/>
      <c r="BR87" s="45"/>
      <c r="BS87" s="45"/>
      <c r="BT87" s="45"/>
      <c r="BU87" s="45"/>
      <c r="BV87" s="45"/>
      <c r="BW87" s="45"/>
      <c r="BX87" s="45"/>
    </row>
    <row r="88" spans="1:76" s="61" customFormat="1" ht="120" x14ac:dyDescent="0.2">
      <c r="A88" s="154">
        <v>85</v>
      </c>
      <c r="B88" s="103" t="s">
        <v>59</v>
      </c>
      <c r="C88" s="115" t="s">
        <v>658</v>
      </c>
      <c r="D88" s="107" t="s">
        <v>271</v>
      </c>
      <c r="E88" s="107" t="s">
        <v>735</v>
      </c>
      <c r="F88" s="104" t="s">
        <v>736</v>
      </c>
      <c r="G88" s="103" t="s">
        <v>205</v>
      </c>
      <c r="H88" s="104" t="s">
        <v>271</v>
      </c>
      <c r="I88" s="104" t="s">
        <v>715</v>
      </c>
      <c r="J88" s="103" t="s">
        <v>323</v>
      </c>
      <c r="K88" s="104" t="s">
        <v>237</v>
      </c>
      <c r="L88" s="104" t="s">
        <v>396</v>
      </c>
      <c r="M88" s="104" t="s">
        <v>195</v>
      </c>
      <c r="N88" s="104" t="s">
        <v>726</v>
      </c>
      <c r="O88" s="104" t="s">
        <v>151</v>
      </c>
      <c r="P88" s="104" t="s">
        <v>195</v>
      </c>
      <c r="Q88" s="102" t="s">
        <v>238</v>
      </c>
      <c r="R88" s="102" t="s">
        <v>195</v>
      </c>
      <c r="S88" s="104" t="s">
        <v>737</v>
      </c>
      <c r="T88" s="104" t="s">
        <v>737</v>
      </c>
      <c r="U88" s="101" t="s">
        <v>328</v>
      </c>
      <c r="V88" s="101" t="s">
        <v>239</v>
      </c>
      <c r="W88" s="101" t="s">
        <v>328</v>
      </c>
      <c r="X88" s="101" t="s">
        <v>328</v>
      </c>
      <c r="Y88" s="101" t="s">
        <v>328</v>
      </c>
      <c r="Z88" s="101" t="s">
        <v>328</v>
      </c>
      <c r="AA88" s="101" t="s">
        <v>195</v>
      </c>
      <c r="AB88" s="101" t="s">
        <v>195</v>
      </c>
      <c r="AC88" s="105" t="s">
        <v>195</v>
      </c>
      <c r="AD88" s="118" t="s">
        <v>89</v>
      </c>
      <c r="AE88" s="109" t="s">
        <v>134</v>
      </c>
      <c r="AF88" s="120" t="str">
        <f t="shared" si="15"/>
        <v>ALTO</v>
      </c>
      <c r="AG88" s="109" t="s">
        <v>102</v>
      </c>
      <c r="AH88" s="120" t="str">
        <f t="shared" si="16"/>
        <v>MEDIO</v>
      </c>
      <c r="AI88" s="109" t="s">
        <v>111</v>
      </c>
      <c r="AJ88" s="109" t="s">
        <v>124</v>
      </c>
      <c r="AK88" s="120" t="str">
        <f t="shared" si="19"/>
        <v>BAJO</v>
      </c>
      <c r="AL88" s="121" t="str">
        <f>VLOOKUP($AD88,Tipologías!$B$3:$G$17,2,FALSE)</f>
        <v>BAJO</v>
      </c>
      <c r="AM88" s="121">
        <f t="shared" si="17"/>
        <v>1</v>
      </c>
      <c r="AN88" s="121" t="str">
        <f>VLOOKUP($AE88,Tipologías!$A$21:$C$24,3,FALSE)</f>
        <v>ALTO</v>
      </c>
      <c r="AO88" s="121">
        <f t="shared" si="18"/>
        <v>3</v>
      </c>
      <c r="AP88" s="121">
        <f>VLOOKUP($AI88,Tipologías!$A$38:$B$42,2,FALSE)</f>
        <v>0.5</v>
      </c>
      <c r="AQ88" s="121">
        <f>VLOOKUP($AJ88,Tipologías!$A$46:$B$53,2,FALSE)</f>
        <v>0.25</v>
      </c>
      <c r="AR88" s="121" t="str">
        <f t="shared" si="20"/>
        <v>ALTO</v>
      </c>
      <c r="AS88" s="121" t="str">
        <f>VLOOKUP($AG88,Tipologías!$A$29:$C$33,3,FALSE)</f>
        <v>MEDIO</v>
      </c>
      <c r="AT88" s="121" t="str">
        <f t="shared" si="21"/>
        <v>BAJO</v>
      </c>
      <c r="AU88" s="121" t="str">
        <f t="shared" si="22"/>
        <v>MEDIO</v>
      </c>
      <c r="AV88" s="121" t="str">
        <f>_xlfn.IFNA(VLOOKUP(AD88,Tipologías!$B$3:$G$17,4,0),"")</f>
        <v>INFORMACIÓN PÚBLICA</v>
      </c>
      <c r="AW88" s="121" t="str">
        <f t="shared" si="23"/>
        <v>IPB</v>
      </c>
      <c r="AX88" s="121" t="str">
        <f>_xlfn.IFNA(VLOOKUP(AD88,Tipologías!$B$3:$G$17,3,0),"")</f>
        <v>LEY 1712 DE 2014 LEY DE TRANSPARENCIA Y DERECHO DE ACCESO A LA INFORMACIÓN. ARTÍCULO 6 DEFINICIONES LITERAL B.</v>
      </c>
      <c r="AY88" s="121" t="str">
        <f>_xlfn.IFNA(VLOOKUP(AD88,Tipologías!$B$3:$G$17,5,0),"")</f>
        <v>N/A</v>
      </c>
      <c r="AZ88" s="121" t="str">
        <f>_xlfn.IFNA(VLOOKUP(AD88,Tipologías!$B$3:$G$17,6,0),"")</f>
        <v xml:space="preserve">N/A
</v>
      </c>
      <c r="BA88" s="108" t="s">
        <v>198</v>
      </c>
      <c r="BB88" s="106">
        <v>45833</v>
      </c>
      <c r="BC88" s="102" t="s">
        <v>195</v>
      </c>
      <c r="BD88" s="101" t="s">
        <v>728</v>
      </c>
      <c r="BE88" s="113" t="s">
        <v>729</v>
      </c>
      <c r="BF88" s="45"/>
      <c r="BG88" s="45"/>
      <c r="BH88" s="45"/>
      <c r="BI88" s="45"/>
      <c r="BJ88" s="45"/>
      <c r="BK88" s="45"/>
      <c r="BL88" s="45"/>
      <c r="BM88" s="45"/>
      <c r="BN88" s="45"/>
      <c r="BO88" s="45"/>
      <c r="BP88" s="45"/>
      <c r="BQ88" s="45"/>
      <c r="BR88" s="45"/>
      <c r="BS88" s="45"/>
      <c r="BT88" s="45"/>
      <c r="BU88" s="45"/>
      <c r="BV88" s="45"/>
      <c r="BW88" s="45"/>
      <c r="BX88" s="45"/>
    </row>
    <row r="89" spans="1:76" s="62" customFormat="1" ht="409.5" x14ac:dyDescent="0.2">
      <c r="A89" s="155">
        <v>86</v>
      </c>
      <c r="B89" s="103" t="s">
        <v>59</v>
      </c>
      <c r="C89" s="115" t="s">
        <v>658</v>
      </c>
      <c r="D89" s="107" t="s">
        <v>271</v>
      </c>
      <c r="E89" s="107" t="s">
        <v>738</v>
      </c>
      <c r="F89" s="104" t="s">
        <v>739</v>
      </c>
      <c r="G89" s="103" t="s">
        <v>174</v>
      </c>
      <c r="H89" s="104" t="s">
        <v>271</v>
      </c>
      <c r="I89" s="104" t="s">
        <v>271</v>
      </c>
      <c r="J89" s="103" t="s">
        <v>323</v>
      </c>
      <c r="K89" s="104" t="s">
        <v>237</v>
      </c>
      <c r="L89" s="104" t="s">
        <v>396</v>
      </c>
      <c r="M89" s="104" t="s">
        <v>195</v>
      </c>
      <c r="N89" s="104" t="s">
        <v>740</v>
      </c>
      <c r="O89" s="104" t="s">
        <v>151</v>
      </c>
      <c r="P89" s="104" t="s">
        <v>398</v>
      </c>
      <c r="Q89" s="102" t="s">
        <v>238</v>
      </c>
      <c r="R89" s="102" t="s">
        <v>238</v>
      </c>
      <c r="S89" s="104" t="s">
        <v>195</v>
      </c>
      <c r="T89" s="104" t="s">
        <v>195</v>
      </c>
      <c r="U89" s="101" t="s">
        <v>239</v>
      </c>
      <c r="V89" s="101" t="s">
        <v>239</v>
      </c>
      <c r="W89" s="101" t="s">
        <v>239</v>
      </c>
      <c r="X89" s="101" t="s">
        <v>328</v>
      </c>
      <c r="Y89" s="101" t="s">
        <v>328</v>
      </c>
      <c r="Z89" s="101" t="s">
        <v>328</v>
      </c>
      <c r="AA89" s="101" t="s">
        <v>239</v>
      </c>
      <c r="AB89" s="101" t="s">
        <v>328</v>
      </c>
      <c r="AC89" s="105" t="s">
        <v>195</v>
      </c>
      <c r="AD89" s="118" t="s">
        <v>206</v>
      </c>
      <c r="AE89" s="109" t="s">
        <v>132</v>
      </c>
      <c r="AF89" s="120" t="str">
        <f t="shared" si="15"/>
        <v>ALTO</v>
      </c>
      <c r="AG89" s="109" t="s">
        <v>104</v>
      </c>
      <c r="AH89" s="120" t="str">
        <f t="shared" si="16"/>
        <v>ALTO</v>
      </c>
      <c r="AI89" s="109" t="s">
        <v>111</v>
      </c>
      <c r="AJ89" s="109" t="s">
        <v>124</v>
      </c>
      <c r="AK89" s="120" t="str">
        <f t="shared" si="19"/>
        <v>BAJO</v>
      </c>
      <c r="AL89" s="121" t="str">
        <f>VLOOKUP($AD89,Tipologías!$B$3:$G$17,2,FALSE)</f>
        <v>ALTO</v>
      </c>
      <c r="AM89" s="121">
        <f t="shared" si="17"/>
        <v>3</v>
      </c>
      <c r="AN89" s="121" t="str">
        <f>VLOOKUP($AE89,Tipologías!$A$21:$C$24,3,FALSE)</f>
        <v>MEDIO</v>
      </c>
      <c r="AO89" s="121">
        <f t="shared" si="18"/>
        <v>2</v>
      </c>
      <c r="AP89" s="121">
        <f>VLOOKUP($AI89,Tipologías!$A$38:$B$42,2,FALSE)</f>
        <v>0.5</v>
      </c>
      <c r="AQ89" s="121">
        <f>VLOOKUP($AJ89,Tipologías!$A$46:$B$53,2,FALSE)</f>
        <v>0.25</v>
      </c>
      <c r="AR89" s="121" t="str">
        <f t="shared" si="20"/>
        <v>ALTO</v>
      </c>
      <c r="AS89" s="121" t="str">
        <f>VLOOKUP($AG89,Tipologías!$A$29:$C$33,3,FALSE)</f>
        <v>ALTO</v>
      </c>
      <c r="AT89" s="121" t="str">
        <f t="shared" si="21"/>
        <v>BAJO</v>
      </c>
      <c r="AU89" s="121" t="str">
        <f t="shared" si="22"/>
        <v>ALTO</v>
      </c>
      <c r="AV89" s="121" t="str">
        <f>_xlfn.IFNA(VLOOKUP(AD89,Tipologías!$B$3:$G$17,4,0),"")</f>
        <v>INFORMACIÓN PÚBLICA CLASIFICADA</v>
      </c>
      <c r="AW89" s="121" t="str">
        <f t="shared" si="23"/>
        <v>IPC</v>
      </c>
      <c r="AX89" s="121" t="str">
        <f>_xlfn.IFNA(VLOOKUP(AD89,Tipologías!$B$3:$G$17,3,0),"")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89" s="121" t="str">
        <f>_xlfn.IFNA(VLOOKUP(AD89,Tipologías!$B$3:$G$17,5,0),"")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89" s="121" t="str">
        <f>_xlfn.IFNA(VLOOKUP(AD89,Tipologías!$B$3:$G$17,6,0),"")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89" s="108" t="s">
        <v>198</v>
      </c>
      <c r="BB89" s="106">
        <v>45833</v>
      </c>
      <c r="BC89" s="108" t="s">
        <v>195</v>
      </c>
      <c r="BD89" s="101" t="s">
        <v>728</v>
      </c>
      <c r="BE89" s="113" t="s">
        <v>729</v>
      </c>
      <c r="BF89" s="45"/>
      <c r="BG89" s="45"/>
      <c r="BH89" s="45"/>
      <c r="BI89" s="45"/>
      <c r="BJ89" s="45"/>
      <c r="BK89" s="45"/>
      <c r="BL89" s="45"/>
      <c r="BM89" s="45"/>
      <c r="BN89" s="45"/>
      <c r="BO89" s="45"/>
      <c r="BP89" s="45"/>
      <c r="BQ89" s="45"/>
      <c r="BR89" s="45"/>
      <c r="BS89" s="45"/>
      <c r="BT89" s="45"/>
      <c r="BU89" s="45"/>
      <c r="BV89" s="45"/>
      <c r="BW89" s="45"/>
      <c r="BX89" s="45"/>
    </row>
    <row r="90" spans="1:76" s="61" customFormat="1" ht="60" x14ac:dyDescent="0.2">
      <c r="A90" s="154">
        <v>87</v>
      </c>
      <c r="B90" s="103" t="s">
        <v>59</v>
      </c>
      <c r="C90" s="115" t="s">
        <v>658</v>
      </c>
      <c r="D90" s="107" t="s">
        <v>271</v>
      </c>
      <c r="E90" s="107" t="s">
        <v>741</v>
      </c>
      <c r="F90" s="104" t="s">
        <v>742</v>
      </c>
      <c r="G90" s="103" t="s">
        <v>141</v>
      </c>
      <c r="H90" s="104" t="s">
        <v>271</v>
      </c>
      <c r="I90" s="104" t="s">
        <v>271</v>
      </c>
      <c r="J90" s="103" t="s">
        <v>323</v>
      </c>
      <c r="K90" s="104" t="s">
        <v>237</v>
      </c>
      <c r="L90" s="104" t="s">
        <v>324</v>
      </c>
      <c r="M90" s="104" t="s">
        <v>195</v>
      </c>
      <c r="N90" s="104" t="s">
        <v>743</v>
      </c>
      <c r="O90" s="104" t="s">
        <v>151</v>
      </c>
      <c r="P90" s="104" t="s">
        <v>744</v>
      </c>
      <c r="Q90" s="102" t="s">
        <v>238</v>
      </c>
      <c r="R90" s="102" t="s">
        <v>238</v>
      </c>
      <c r="S90" s="104" t="s">
        <v>195</v>
      </c>
      <c r="T90" s="104" t="s">
        <v>195</v>
      </c>
      <c r="U90" s="101" t="s">
        <v>328</v>
      </c>
      <c r="V90" s="101" t="s">
        <v>195</v>
      </c>
      <c r="W90" s="101" t="s">
        <v>195</v>
      </c>
      <c r="X90" s="101" t="s">
        <v>195</v>
      </c>
      <c r="Y90" s="101" t="s">
        <v>195</v>
      </c>
      <c r="Z90" s="101" t="s">
        <v>195</v>
      </c>
      <c r="AA90" s="101" t="s">
        <v>195</v>
      </c>
      <c r="AB90" s="101" t="s">
        <v>195</v>
      </c>
      <c r="AC90" s="105" t="s">
        <v>195</v>
      </c>
      <c r="AD90" s="118" t="s">
        <v>89</v>
      </c>
      <c r="AE90" s="109" t="s">
        <v>130</v>
      </c>
      <c r="AF90" s="120" t="str">
        <f t="shared" si="15"/>
        <v>BAJO</v>
      </c>
      <c r="AG90" s="109" t="s">
        <v>104</v>
      </c>
      <c r="AH90" s="120" t="str">
        <f t="shared" si="16"/>
        <v>ALTO</v>
      </c>
      <c r="AI90" s="109" t="s">
        <v>114</v>
      </c>
      <c r="AJ90" s="109" t="s">
        <v>119</v>
      </c>
      <c r="AK90" s="120" t="str">
        <f t="shared" si="19"/>
        <v>ALTO</v>
      </c>
      <c r="AL90" s="121" t="str">
        <f>VLOOKUP($AD90,Tipologías!$B$3:$G$17,2,FALSE)</f>
        <v>BAJO</v>
      </c>
      <c r="AM90" s="121">
        <f t="shared" si="17"/>
        <v>1</v>
      </c>
      <c r="AN90" s="121" t="str">
        <f>VLOOKUP($AE90,Tipologías!$A$21:$C$24,3,FALSE)</f>
        <v>BAJO</v>
      </c>
      <c r="AO90" s="121">
        <f t="shared" si="18"/>
        <v>1</v>
      </c>
      <c r="AP90" s="121">
        <f>VLOOKUP($AI90,Tipologías!$A$38:$B$42,2,FALSE)</f>
        <v>1.5</v>
      </c>
      <c r="AQ90" s="121">
        <f>VLOOKUP($AJ90,Tipologías!$A$46:$B$53,2,FALSE)</f>
        <v>2</v>
      </c>
      <c r="AR90" s="121" t="str">
        <f t="shared" si="20"/>
        <v>BAJO</v>
      </c>
      <c r="AS90" s="121" t="str">
        <f>VLOOKUP($AG90,Tipologías!$A$29:$C$33,3,FALSE)</f>
        <v>ALTO</v>
      </c>
      <c r="AT90" s="121" t="str">
        <f t="shared" si="21"/>
        <v>ALTO</v>
      </c>
      <c r="AU90" s="121" t="str">
        <f t="shared" si="22"/>
        <v>ALTO</v>
      </c>
      <c r="AV90" s="121" t="str">
        <f>_xlfn.IFNA(VLOOKUP(AD90,Tipologías!$B$3:$G$17,4,0),"")</f>
        <v>INFORMACIÓN PÚBLICA</v>
      </c>
      <c r="AW90" s="121" t="str">
        <f t="shared" si="23"/>
        <v>IPB</v>
      </c>
      <c r="AX90" s="121" t="str">
        <f>_xlfn.IFNA(VLOOKUP(AD90,Tipologías!$B$3:$G$17,3,0),"")</f>
        <v>LEY 1712 DE 2014 LEY DE TRANSPARENCIA Y DERECHO DE ACCESO A LA INFORMACIÓN. ARTÍCULO 6 DEFINICIONES LITERAL B.</v>
      </c>
      <c r="AY90" s="121" t="str">
        <f>_xlfn.IFNA(VLOOKUP(AD90,Tipologías!$B$3:$G$17,5,0),"")</f>
        <v>N/A</v>
      </c>
      <c r="AZ90" s="121" t="str">
        <f>_xlfn.IFNA(VLOOKUP(AD90,Tipologías!$B$3:$G$17,6,0),"")</f>
        <v xml:space="preserve">N/A
</v>
      </c>
      <c r="BA90" s="108" t="s">
        <v>198</v>
      </c>
      <c r="BB90" s="106">
        <v>45833</v>
      </c>
      <c r="BC90" s="102" t="s">
        <v>195</v>
      </c>
      <c r="BD90" s="101" t="s">
        <v>728</v>
      </c>
      <c r="BE90" s="113" t="s">
        <v>729</v>
      </c>
      <c r="BF90" s="45"/>
      <c r="BG90" s="45"/>
      <c r="BH90" s="45"/>
      <c r="BI90" s="45"/>
      <c r="BJ90" s="45"/>
      <c r="BK90" s="45"/>
      <c r="BL90" s="45"/>
      <c r="BM90" s="45"/>
      <c r="BN90" s="45"/>
      <c r="BO90" s="45"/>
      <c r="BP90" s="45"/>
      <c r="BQ90" s="45"/>
      <c r="BR90" s="45"/>
      <c r="BS90" s="45"/>
      <c r="BT90" s="45"/>
      <c r="BU90" s="45"/>
      <c r="BV90" s="45"/>
      <c r="BW90" s="45"/>
      <c r="BX90" s="45"/>
    </row>
    <row r="91" spans="1:76" s="62" customFormat="1" ht="60" x14ac:dyDescent="0.2">
      <c r="A91" s="155">
        <v>88</v>
      </c>
      <c r="B91" s="103" t="s">
        <v>59</v>
      </c>
      <c r="C91" s="115" t="s">
        <v>658</v>
      </c>
      <c r="D91" s="107" t="s">
        <v>271</v>
      </c>
      <c r="E91" s="107" t="s">
        <v>745</v>
      </c>
      <c r="F91" s="104" t="s">
        <v>746</v>
      </c>
      <c r="G91" s="103" t="s">
        <v>141</v>
      </c>
      <c r="H91" s="104" t="s">
        <v>271</v>
      </c>
      <c r="I91" s="104" t="s">
        <v>271</v>
      </c>
      <c r="J91" s="103" t="s">
        <v>323</v>
      </c>
      <c r="K91" s="104" t="s">
        <v>237</v>
      </c>
      <c r="L91" s="104" t="s">
        <v>324</v>
      </c>
      <c r="M91" s="104" t="s">
        <v>195</v>
      </c>
      <c r="N91" s="104" t="s">
        <v>747</v>
      </c>
      <c r="O91" s="104" t="s">
        <v>151</v>
      </c>
      <c r="P91" s="104" t="s">
        <v>744</v>
      </c>
      <c r="Q91" s="102" t="s">
        <v>238</v>
      </c>
      <c r="R91" s="102" t="s">
        <v>238</v>
      </c>
      <c r="S91" s="104" t="s">
        <v>195</v>
      </c>
      <c r="T91" s="104" t="s">
        <v>195</v>
      </c>
      <c r="U91" s="101" t="s">
        <v>328</v>
      </c>
      <c r="V91" s="101" t="s">
        <v>195</v>
      </c>
      <c r="W91" s="101" t="s">
        <v>195</v>
      </c>
      <c r="X91" s="101" t="s">
        <v>195</v>
      </c>
      <c r="Y91" s="101" t="s">
        <v>195</v>
      </c>
      <c r="Z91" s="101" t="s">
        <v>195</v>
      </c>
      <c r="AA91" s="101" t="s">
        <v>195</v>
      </c>
      <c r="AB91" s="101" t="s">
        <v>195</v>
      </c>
      <c r="AC91" s="105" t="s">
        <v>195</v>
      </c>
      <c r="AD91" s="118" t="s">
        <v>89</v>
      </c>
      <c r="AE91" s="109" t="s">
        <v>130</v>
      </c>
      <c r="AF91" s="120" t="str">
        <f t="shared" si="15"/>
        <v>BAJO</v>
      </c>
      <c r="AG91" s="109" t="s">
        <v>104</v>
      </c>
      <c r="AH91" s="120" t="str">
        <f t="shared" si="16"/>
        <v>ALTO</v>
      </c>
      <c r="AI91" s="109" t="s">
        <v>114</v>
      </c>
      <c r="AJ91" s="109" t="s">
        <v>119</v>
      </c>
      <c r="AK91" s="120" t="str">
        <f t="shared" si="19"/>
        <v>ALTO</v>
      </c>
      <c r="AL91" s="121" t="str">
        <f>VLOOKUP($AD91,Tipologías!$B$3:$G$17,2,FALSE)</f>
        <v>BAJO</v>
      </c>
      <c r="AM91" s="121">
        <f t="shared" si="17"/>
        <v>1</v>
      </c>
      <c r="AN91" s="121" t="str">
        <f>VLOOKUP($AE91,Tipologías!$A$21:$C$24,3,FALSE)</f>
        <v>BAJO</v>
      </c>
      <c r="AO91" s="121">
        <f t="shared" si="18"/>
        <v>1</v>
      </c>
      <c r="AP91" s="121">
        <f>VLOOKUP($AI91,Tipologías!$A$38:$B$42,2,FALSE)</f>
        <v>1.5</v>
      </c>
      <c r="AQ91" s="121">
        <f>VLOOKUP($AJ91,Tipologías!$A$46:$B$53,2,FALSE)</f>
        <v>2</v>
      </c>
      <c r="AR91" s="121" t="str">
        <f t="shared" si="20"/>
        <v>BAJO</v>
      </c>
      <c r="AS91" s="121" t="str">
        <f>VLOOKUP($AG91,Tipologías!$A$29:$C$33,3,FALSE)</f>
        <v>ALTO</v>
      </c>
      <c r="AT91" s="121" t="str">
        <f t="shared" si="21"/>
        <v>ALTO</v>
      </c>
      <c r="AU91" s="121" t="str">
        <f t="shared" si="22"/>
        <v>ALTO</v>
      </c>
      <c r="AV91" s="121" t="str">
        <f>_xlfn.IFNA(VLOOKUP(AD91,Tipologías!$B$3:$G$17,4,0),"")</f>
        <v>INFORMACIÓN PÚBLICA</v>
      </c>
      <c r="AW91" s="121" t="str">
        <f t="shared" si="23"/>
        <v>IPB</v>
      </c>
      <c r="AX91" s="121" t="str">
        <f>_xlfn.IFNA(VLOOKUP(AD91,Tipologías!$B$3:$G$17,3,0),"")</f>
        <v>LEY 1712 DE 2014 LEY DE TRANSPARENCIA Y DERECHO DE ACCESO A LA INFORMACIÓN. ARTÍCULO 6 DEFINICIONES LITERAL B.</v>
      </c>
      <c r="AY91" s="121" t="str">
        <f>_xlfn.IFNA(VLOOKUP(AD91,Tipologías!$B$3:$G$17,5,0),"")</f>
        <v>N/A</v>
      </c>
      <c r="AZ91" s="121" t="str">
        <f>_xlfn.IFNA(VLOOKUP(AD91,Tipologías!$B$3:$G$17,6,0),"")</f>
        <v xml:space="preserve">N/A
</v>
      </c>
      <c r="BA91" s="108" t="s">
        <v>198</v>
      </c>
      <c r="BB91" s="106">
        <v>45833</v>
      </c>
      <c r="BC91" s="102" t="s">
        <v>195</v>
      </c>
      <c r="BD91" s="101" t="s">
        <v>728</v>
      </c>
      <c r="BE91" s="113" t="s">
        <v>729</v>
      </c>
      <c r="BF91" s="45"/>
      <c r="BG91" s="45"/>
      <c r="BH91" s="45"/>
      <c r="BI91" s="45"/>
      <c r="BJ91" s="45"/>
      <c r="BK91" s="45"/>
      <c r="BL91" s="45"/>
      <c r="BM91" s="45"/>
      <c r="BN91" s="45"/>
      <c r="BO91" s="45"/>
      <c r="BP91" s="45"/>
      <c r="BQ91" s="45"/>
      <c r="BR91" s="45"/>
      <c r="BS91" s="45"/>
      <c r="BT91" s="45"/>
      <c r="BU91" s="45"/>
      <c r="BV91" s="45"/>
      <c r="BW91" s="45"/>
      <c r="BX91" s="45"/>
    </row>
    <row r="92" spans="1:76" s="61" customFormat="1" ht="72" x14ac:dyDescent="0.2">
      <c r="A92" s="154">
        <v>89</v>
      </c>
      <c r="B92" s="103" t="s">
        <v>59</v>
      </c>
      <c r="C92" s="115" t="s">
        <v>658</v>
      </c>
      <c r="D92" s="107" t="s">
        <v>271</v>
      </c>
      <c r="E92" s="107" t="s">
        <v>748</v>
      </c>
      <c r="F92" s="104" t="s">
        <v>749</v>
      </c>
      <c r="G92" s="103" t="s">
        <v>141</v>
      </c>
      <c r="H92" s="104" t="s">
        <v>271</v>
      </c>
      <c r="I92" s="104" t="s">
        <v>271</v>
      </c>
      <c r="J92" s="103" t="s">
        <v>323</v>
      </c>
      <c r="K92" s="104" t="s">
        <v>237</v>
      </c>
      <c r="L92" s="104" t="s">
        <v>324</v>
      </c>
      <c r="M92" s="104" t="s">
        <v>195</v>
      </c>
      <c r="N92" s="104" t="s">
        <v>750</v>
      </c>
      <c r="O92" s="104" t="s">
        <v>151</v>
      </c>
      <c r="P92" s="104" t="s">
        <v>744</v>
      </c>
      <c r="Q92" s="102" t="s">
        <v>238</v>
      </c>
      <c r="R92" s="102" t="s">
        <v>238</v>
      </c>
      <c r="S92" s="104" t="s">
        <v>195</v>
      </c>
      <c r="T92" s="104" t="s">
        <v>195</v>
      </c>
      <c r="U92" s="101" t="s">
        <v>328</v>
      </c>
      <c r="V92" s="101" t="s">
        <v>195</v>
      </c>
      <c r="W92" s="101" t="s">
        <v>195</v>
      </c>
      <c r="X92" s="101" t="s">
        <v>195</v>
      </c>
      <c r="Y92" s="101" t="s">
        <v>195</v>
      </c>
      <c r="Z92" s="101" t="s">
        <v>195</v>
      </c>
      <c r="AA92" s="101" t="s">
        <v>195</v>
      </c>
      <c r="AB92" s="101" t="s">
        <v>195</v>
      </c>
      <c r="AC92" s="105" t="s">
        <v>195</v>
      </c>
      <c r="AD92" s="118" t="s">
        <v>89</v>
      </c>
      <c r="AE92" s="109" t="s">
        <v>130</v>
      </c>
      <c r="AF92" s="120" t="str">
        <f t="shared" si="15"/>
        <v>BAJO</v>
      </c>
      <c r="AG92" s="109" t="s">
        <v>104</v>
      </c>
      <c r="AH92" s="120" t="str">
        <f t="shared" si="16"/>
        <v>ALTO</v>
      </c>
      <c r="AI92" s="109" t="s">
        <v>111</v>
      </c>
      <c r="AJ92" s="109" t="s">
        <v>119</v>
      </c>
      <c r="AK92" s="120" t="str">
        <f t="shared" si="19"/>
        <v>MEDIO</v>
      </c>
      <c r="AL92" s="121" t="str">
        <f>VLOOKUP($AD92,Tipologías!$B$3:$G$17,2,FALSE)</f>
        <v>BAJO</v>
      </c>
      <c r="AM92" s="121">
        <f t="shared" si="17"/>
        <v>1</v>
      </c>
      <c r="AN92" s="121" t="str">
        <f>VLOOKUP($AE92,Tipologías!$A$21:$C$24,3,FALSE)</f>
        <v>BAJO</v>
      </c>
      <c r="AO92" s="121">
        <f t="shared" si="18"/>
        <v>1</v>
      </c>
      <c r="AP92" s="121">
        <f>VLOOKUP($AI92,Tipologías!$A$38:$B$42,2,FALSE)</f>
        <v>0.5</v>
      </c>
      <c r="AQ92" s="121">
        <f>VLOOKUP($AJ92,Tipologías!$A$46:$B$53,2,FALSE)</f>
        <v>2</v>
      </c>
      <c r="AR92" s="121" t="str">
        <f t="shared" si="20"/>
        <v>BAJO</v>
      </c>
      <c r="AS92" s="121" t="str">
        <f>VLOOKUP($AG92,Tipologías!$A$29:$C$33,3,FALSE)</f>
        <v>ALTO</v>
      </c>
      <c r="AT92" s="121" t="str">
        <f t="shared" si="21"/>
        <v>MEDIO</v>
      </c>
      <c r="AU92" s="121" t="str">
        <f t="shared" si="22"/>
        <v>MEDIO</v>
      </c>
      <c r="AV92" s="121" t="str">
        <f>_xlfn.IFNA(VLOOKUP(AD92,Tipologías!$B$3:$G$17,4,0),"")</f>
        <v>INFORMACIÓN PÚBLICA</v>
      </c>
      <c r="AW92" s="121" t="str">
        <f t="shared" si="23"/>
        <v>IPB</v>
      </c>
      <c r="AX92" s="121" t="str">
        <f>_xlfn.IFNA(VLOOKUP(AD92,Tipologías!$B$3:$G$17,3,0),"")</f>
        <v>LEY 1712 DE 2014 LEY DE TRANSPARENCIA Y DERECHO DE ACCESO A LA INFORMACIÓN. ARTÍCULO 6 DEFINICIONES LITERAL B.</v>
      </c>
      <c r="AY92" s="121" t="str">
        <f>_xlfn.IFNA(VLOOKUP(AD92,Tipologías!$B$3:$G$17,5,0),"")</f>
        <v>N/A</v>
      </c>
      <c r="AZ92" s="121" t="str">
        <f>_xlfn.IFNA(VLOOKUP(AD92,Tipologías!$B$3:$G$17,6,0),"")</f>
        <v xml:space="preserve">N/A
</v>
      </c>
      <c r="BA92" s="108" t="s">
        <v>198</v>
      </c>
      <c r="BB92" s="106">
        <v>45833</v>
      </c>
      <c r="BC92" s="102" t="s">
        <v>195</v>
      </c>
      <c r="BD92" s="101" t="s">
        <v>751</v>
      </c>
      <c r="BE92" s="113" t="s">
        <v>729</v>
      </c>
      <c r="BF92" s="45"/>
      <c r="BG92" s="45"/>
      <c r="BH92" s="45"/>
      <c r="BI92" s="45"/>
      <c r="BJ92" s="45"/>
      <c r="BK92" s="45"/>
      <c r="BL92" s="45"/>
      <c r="BM92" s="45"/>
      <c r="BN92" s="45"/>
      <c r="BO92" s="45"/>
      <c r="BP92" s="45"/>
      <c r="BQ92" s="45"/>
      <c r="BR92" s="45"/>
      <c r="BS92" s="45"/>
      <c r="BT92" s="45"/>
      <c r="BU92" s="45"/>
      <c r="BV92" s="45"/>
      <c r="BW92" s="45"/>
      <c r="BX92" s="45"/>
    </row>
    <row r="93" spans="1:76" s="61" customFormat="1" ht="216" x14ac:dyDescent="0.2">
      <c r="A93" s="155">
        <v>90</v>
      </c>
      <c r="B93" s="103" t="s">
        <v>59</v>
      </c>
      <c r="C93" s="115" t="s">
        <v>658</v>
      </c>
      <c r="D93" s="107" t="s">
        <v>271</v>
      </c>
      <c r="E93" s="107" t="s">
        <v>752</v>
      </c>
      <c r="F93" s="104" t="s">
        <v>753</v>
      </c>
      <c r="G93" s="103" t="s">
        <v>173</v>
      </c>
      <c r="H93" s="104" t="s">
        <v>271</v>
      </c>
      <c r="I93" s="104" t="s">
        <v>284</v>
      </c>
      <c r="J93" s="103" t="s">
        <v>431</v>
      </c>
      <c r="K93" s="104" t="s">
        <v>237</v>
      </c>
      <c r="L93" s="104" t="s">
        <v>396</v>
      </c>
      <c r="M93" s="104" t="s">
        <v>195</v>
      </c>
      <c r="N93" s="104" t="s">
        <v>195</v>
      </c>
      <c r="O93" s="104" t="s">
        <v>151</v>
      </c>
      <c r="P93" s="104" t="s">
        <v>195</v>
      </c>
      <c r="Q93" s="102" t="s">
        <v>195</v>
      </c>
      <c r="R93" s="102" t="s">
        <v>195</v>
      </c>
      <c r="S93" s="104" t="s">
        <v>195</v>
      </c>
      <c r="T93" s="104" t="s">
        <v>195</v>
      </c>
      <c r="U93" s="101" t="s">
        <v>195</v>
      </c>
      <c r="V93" s="101" t="s">
        <v>195</v>
      </c>
      <c r="W93" s="101" t="s">
        <v>195</v>
      </c>
      <c r="X93" s="101" t="s">
        <v>195</v>
      </c>
      <c r="Y93" s="101" t="s">
        <v>195</v>
      </c>
      <c r="Z93" s="101" t="s">
        <v>195</v>
      </c>
      <c r="AA93" s="101" t="s">
        <v>195</v>
      </c>
      <c r="AB93" s="101" t="s">
        <v>195</v>
      </c>
      <c r="AC93" s="105" t="s">
        <v>195</v>
      </c>
      <c r="AD93" s="118" t="s">
        <v>208</v>
      </c>
      <c r="AE93" s="109" t="s">
        <v>134</v>
      </c>
      <c r="AF93" s="120" t="str">
        <f t="shared" si="15"/>
        <v>ALTO</v>
      </c>
      <c r="AG93" s="109" t="s">
        <v>104</v>
      </c>
      <c r="AH93" s="120" t="str">
        <f t="shared" si="16"/>
        <v>ALTO</v>
      </c>
      <c r="AI93" s="109" t="s">
        <v>111</v>
      </c>
      <c r="AJ93" s="109" t="s">
        <v>123</v>
      </c>
      <c r="AK93" s="120" t="str">
        <f t="shared" si="19"/>
        <v>BAJO</v>
      </c>
      <c r="AL93" s="121" t="str">
        <f>VLOOKUP($AD93,Tipologías!$B$3:$G$17,2,FALSE)</f>
        <v>ALTO</v>
      </c>
      <c r="AM93" s="121">
        <f t="shared" si="17"/>
        <v>3</v>
      </c>
      <c r="AN93" s="121" t="str">
        <f>VLOOKUP($AE93,Tipologías!$A$21:$C$24,3,FALSE)</f>
        <v>ALTO</v>
      </c>
      <c r="AO93" s="121">
        <f t="shared" si="18"/>
        <v>3</v>
      </c>
      <c r="AP93" s="121">
        <f>VLOOKUP($AI93,Tipologías!$A$38:$B$42,2,FALSE)</f>
        <v>0.5</v>
      </c>
      <c r="AQ93" s="121">
        <f>VLOOKUP($AJ93,Tipologías!$A$46:$B$53,2,FALSE)</f>
        <v>0.5</v>
      </c>
      <c r="AR93" s="121" t="str">
        <f t="shared" si="20"/>
        <v>ALTO</v>
      </c>
      <c r="AS93" s="121" t="str">
        <f>VLOOKUP($AG93,Tipologías!$A$29:$C$33,3,FALSE)</f>
        <v>ALTO</v>
      </c>
      <c r="AT93" s="121" t="str">
        <f t="shared" si="21"/>
        <v>BAJO</v>
      </c>
      <c r="AU93" s="121" t="str">
        <f t="shared" si="22"/>
        <v>ALTO</v>
      </c>
      <c r="AV93" s="121" t="str">
        <f>_xlfn.IFNA(VLOOKUP(AD93,Tipologías!$B$3:$G$17,4,0),"")</f>
        <v>INFORMACIÓN PÚBLICA CLASIFICADA</v>
      </c>
      <c r="AW93" s="121" t="str">
        <f t="shared" si="23"/>
        <v>IPC</v>
      </c>
      <c r="AX93" s="121" t="str">
        <f>_xlfn.IFNA(VLOOKUP(AD93,Tipologías!$B$3:$G$17,3,0),"")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93" s="121" t="str">
        <f>_xlfn.IFNA(VLOOKUP(AD93,Tipologías!$B$3:$G$17,5,0),"")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93" s="121" t="str">
        <f>_xlfn.IFNA(VLOOKUP(AD93,Tipologías!$B$3:$G$17,6,0),"")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93" s="108" t="s">
        <v>197</v>
      </c>
      <c r="BB93" s="106">
        <v>45833</v>
      </c>
      <c r="BC93" s="108" t="s">
        <v>201</v>
      </c>
      <c r="BD93" s="101" t="s">
        <v>728</v>
      </c>
      <c r="BE93" s="113" t="s">
        <v>729</v>
      </c>
      <c r="BF93" s="45"/>
      <c r="BG93" s="45"/>
      <c r="BH93" s="45"/>
      <c r="BI93" s="45"/>
      <c r="BJ93" s="45"/>
      <c r="BK93" s="45"/>
      <c r="BL93" s="45"/>
      <c r="BM93" s="45"/>
      <c r="BN93" s="45"/>
      <c r="BO93" s="45"/>
      <c r="BP93" s="45"/>
      <c r="BQ93" s="45"/>
      <c r="BR93" s="45"/>
      <c r="BS93" s="45"/>
      <c r="BT93" s="45"/>
      <c r="BU93" s="45"/>
      <c r="BV93" s="45"/>
      <c r="BW93" s="45"/>
      <c r="BX93" s="45"/>
    </row>
    <row r="94" spans="1:76" s="61" customFormat="1" ht="72" x14ac:dyDescent="0.2">
      <c r="A94" s="154">
        <v>91</v>
      </c>
      <c r="B94" s="103" t="s">
        <v>59</v>
      </c>
      <c r="C94" s="115" t="s">
        <v>658</v>
      </c>
      <c r="D94" s="107" t="s">
        <v>271</v>
      </c>
      <c r="E94" s="107" t="s">
        <v>754</v>
      </c>
      <c r="F94" s="104" t="s">
        <v>755</v>
      </c>
      <c r="G94" s="103" t="s">
        <v>174</v>
      </c>
      <c r="H94" s="104" t="s">
        <v>271</v>
      </c>
      <c r="I94" s="104" t="s">
        <v>284</v>
      </c>
      <c r="J94" s="103" t="s">
        <v>323</v>
      </c>
      <c r="K94" s="104" t="s">
        <v>237</v>
      </c>
      <c r="L94" s="104" t="s">
        <v>396</v>
      </c>
      <c r="M94" s="104" t="s">
        <v>195</v>
      </c>
      <c r="N94" s="104" t="s">
        <v>756</v>
      </c>
      <c r="O94" s="104" t="s">
        <v>151</v>
      </c>
      <c r="P94" s="104" t="s">
        <v>757</v>
      </c>
      <c r="Q94" s="102" t="s">
        <v>238</v>
      </c>
      <c r="R94" s="102" t="s">
        <v>238</v>
      </c>
      <c r="S94" s="104" t="s">
        <v>195</v>
      </c>
      <c r="T94" s="104" t="s">
        <v>195</v>
      </c>
      <c r="U94" s="101" t="s">
        <v>239</v>
      </c>
      <c r="V94" s="101" t="s">
        <v>195</v>
      </c>
      <c r="W94" s="101" t="s">
        <v>195</v>
      </c>
      <c r="X94" s="101" t="s">
        <v>239</v>
      </c>
      <c r="Y94" s="101" t="s">
        <v>239</v>
      </c>
      <c r="Z94" s="101" t="s">
        <v>328</v>
      </c>
      <c r="AA94" s="101" t="s">
        <v>195</v>
      </c>
      <c r="AB94" s="101" t="s">
        <v>239</v>
      </c>
      <c r="AC94" s="105" t="s">
        <v>195</v>
      </c>
      <c r="AD94" s="118" t="s">
        <v>89</v>
      </c>
      <c r="AE94" s="109" t="s">
        <v>134</v>
      </c>
      <c r="AF94" s="120" t="str">
        <f t="shared" si="15"/>
        <v>ALTO</v>
      </c>
      <c r="AG94" s="109" t="s">
        <v>104</v>
      </c>
      <c r="AH94" s="120" t="str">
        <f t="shared" si="16"/>
        <v>ALTO</v>
      </c>
      <c r="AI94" s="109" t="s">
        <v>111</v>
      </c>
      <c r="AJ94" s="109" t="s">
        <v>117</v>
      </c>
      <c r="AK94" s="120" t="str">
        <f t="shared" si="19"/>
        <v>ALTO</v>
      </c>
      <c r="AL94" s="121" t="str">
        <f>VLOOKUP($AD94,Tipologías!$B$3:$G$17,2,FALSE)</f>
        <v>BAJO</v>
      </c>
      <c r="AM94" s="121">
        <f t="shared" si="17"/>
        <v>1</v>
      </c>
      <c r="AN94" s="121" t="str">
        <f>VLOOKUP($AE94,Tipologías!$A$21:$C$24,3,FALSE)</f>
        <v>ALTO</v>
      </c>
      <c r="AO94" s="121">
        <f t="shared" si="18"/>
        <v>3</v>
      </c>
      <c r="AP94" s="121">
        <f>VLOOKUP($AI94,Tipologías!$A$38:$B$42,2,FALSE)</f>
        <v>0.5</v>
      </c>
      <c r="AQ94" s="121">
        <f>VLOOKUP($AJ94,Tipologías!$A$46:$B$53,2,FALSE)</f>
        <v>2.5</v>
      </c>
      <c r="AR94" s="121" t="str">
        <f t="shared" si="20"/>
        <v>ALTO</v>
      </c>
      <c r="AS94" s="121" t="str">
        <f>VLOOKUP($AG94,Tipologías!$A$29:$C$33,3,FALSE)</f>
        <v>ALTO</v>
      </c>
      <c r="AT94" s="121" t="str">
        <f t="shared" si="21"/>
        <v>ALTO</v>
      </c>
      <c r="AU94" s="121" t="str">
        <f t="shared" si="22"/>
        <v>ALTO</v>
      </c>
      <c r="AV94" s="121" t="str">
        <f>_xlfn.IFNA(VLOOKUP(AD94,Tipologías!$B$3:$G$17,4,0),"")</f>
        <v>INFORMACIÓN PÚBLICA</v>
      </c>
      <c r="AW94" s="121" t="str">
        <f t="shared" si="23"/>
        <v>IPB</v>
      </c>
      <c r="AX94" s="121" t="str">
        <f>_xlfn.IFNA(VLOOKUP(AD94,Tipologías!$B$3:$G$17,3,0),"")</f>
        <v>LEY 1712 DE 2014 LEY DE TRANSPARENCIA Y DERECHO DE ACCESO A LA INFORMACIÓN. ARTÍCULO 6 DEFINICIONES LITERAL B.</v>
      </c>
      <c r="AY94" s="121" t="str">
        <f>_xlfn.IFNA(VLOOKUP(AD94,Tipologías!$B$3:$G$17,5,0),"")</f>
        <v>N/A</v>
      </c>
      <c r="AZ94" s="121" t="str">
        <f>_xlfn.IFNA(VLOOKUP(AD94,Tipologías!$B$3:$G$17,6,0),"")</f>
        <v xml:space="preserve">N/A
</v>
      </c>
      <c r="BA94" s="108" t="s">
        <v>198</v>
      </c>
      <c r="BB94" s="106">
        <v>45833</v>
      </c>
      <c r="BC94" s="102" t="s">
        <v>195</v>
      </c>
      <c r="BD94" s="101" t="s">
        <v>751</v>
      </c>
      <c r="BE94" s="113" t="s">
        <v>729</v>
      </c>
      <c r="BF94" s="45"/>
      <c r="BG94" s="45"/>
      <c r="BH94" s="45"/>
      <c r="BI94" s="45"/>
      <c r="BJ94" s="45"/>
      <c r="BK94" s="45"/>
      <c r="BL94" s="45"/>
      <c r="BM94" s="45"/>
      <c r="BN94" s="45"/>
      <c r="BO94" s="45"/>
      <c r="BP94" s="45"/>
      <c r="BQ94" s="45"/>
      <c r="BR94" s="45"/>
      <c r="BS94" s="45"/>
      <c r="BT94" s="45"/>
      <c r="BU94" s="45"/>
      <c r="BV94" s="45"/>
      <c r="BW94" s="45"/>
      <c r="BX94" s="45"/>
    </row>
    <row r="95" spans="1:76" s="62" customFormat="1" ht="60" x14ac:dyDescent="0.2">
      <c r="A95" s="155">
        <v>92</v>
      </c>
      <c r="B95" s="103" t="s">
        <v>59</v>
      </c>
      <c r="C95" s="115" t="s">
        <v>658</v>
      </c>
      <c r="D95" s="107" t="s">
        <v>271</v>
      </c>
      <c r="E95" s="107" t="s">
        <v>758</v>
      </c>
      <c r="F95" s="104" t="s">
        <v>759</v>
      </c>
      <c r="G95" s="103" t="s">
        <v>174</v>
      </c>
      <c r="H95" s="104" t="s">
        <v>271</v>
      </c>
      <c r="I95" s="104" t="s">
        <v>284</v>
      </c>
      <c r="J95" s="103" t="s">
        <v>323</v>
      </c>
      <c r="K95" s="104" t="s">
        <v>237</v>
      </c>
      <c r="L95" s="104" t="s">
        <v>396</v>
      </c>
      <c r="M95" s="104" t="s">
        <v>195</v>
      </c>
      <c r="N95" s="104" t="s">
        <v>760</v>
      </c>
      <c r="O95" s="104" t="s">
        <v>151</v>
      </c>
      <c r="P95" s="104" t="s">
        <v>757</v>
      </c>
      <c r="Q95" s="102" t="s">
        <v>238</v>
      </c>
      <c r="R95" s="102" t="s">
        <v>238</v>
      </c>
      <c r="S95" s="104" t="s">
        <v>195</v>
      </c>
      <c r="T95" s="104" t="s">
        <v>195</v>
      </c>
      <c r="U95" s="101" t="s">
        <v>239</v>
      </c>
      <c r="V95" s="101" t="s">
        <v>195</v>
      </c>
      <c r="W95" s="101" t="s">
        <v>195</v>
      </c>
      <c r="X95" s="101" t="s">
        <v>239</v>
      </c>
      <c r="Y95" s="101" t="s">
        <v>239</v>
      </c>
      <c r="Z95" s="101" t="s">
        <v>328</v>
      </c>
      <c r="AA95" s="101" t="s">
        <v>195</v>
      </c>
      <c r="AB95" s="101" t="s">
        <v>239</v>
      </c>
      <c r="AC95" s="105" t="s">
        <v>195</v>
      </c>
      <c r="AD95" s="118" t="s">
        <v>89</v>
      </c>
      <c r="AE95" s="109" t="s">
        <v>134</v>
      </c>
      <c r="AF95" s="120" t="str">
        <f t="shared" si="15"/>
        <v>ALTO</v>
      </c>
      <c r="AG95" s="109" t="s">
        <v>104</v>
      </c>
      <c r="AH95" s="120" t="str">
        <f t="shared" si="16"/>
        <v>ALTO</v>
      </c>
      <c r="AI95" s="109" t="s">
        <v>111</v>
      </c>
      <c r="AJ95" s="109" t="s">
        <v>117</v>
      </c>
      <c r="AK95" s="120" t="str">
        <f t="shared" si="19"/>
        <v>ALTO</v>
      </c>
      <c r="AL95" s="121" t="str">
        <f>VLOOKUP($AD95,Tipologías!$B$3:$G$17,2,FALSE)</f>
        <v>BAJO</v>
      </c>
      <c r="AM95" s="121">
        <f t="shared" si="17"/>
        <v>1</v>
      </c>
      <c r="AN95" s="121" t="str">
        <f>VLOOKUP($AE95,Tipologías!$A$21:$C$24,3,FALSE)</f>
        <v>ALTO</v>
      </c>
      <c r="AO95" s="121">
        <f t="shared" si="18"/>
        <v>3</v>
      </c>
      <c r="AP95" s="121">
        <f>VLOOKUP($AI95,Tipologías!$A$38:$B$42,2,FALSE)</f>
        <v>0.5</v>
      </c>
      <c r="AQ95" s="121">
        <f>VLOOKUP($AJ95,Tipologías!$A$46:$B$53,2,FALSE)</f>
        <v>2.5</v>
      </c>
      <c r="AR95" s="121" t="str">
        <f t="shared" si="20"/>
        <v>ALTO</v>
      </c>
      <c r="AS95" s="121" t="str">
        <f>VLOOKUP($AG95,Tipologías!$A$29:$C$33,3,FALSE)</f>
        <v>ALTO</v>
      </c>
      <c r="AT95" s="121" t="str">
        <f t="shared" si="21"/>
        <v>ALTO</v>
      </c>
      <c r="AU95" s="121" t="str">
        <f t="shared" si="22"/>
        <v>ALTO</v>
      </c>
      <c r="AV95" s="121" t="str">
        <f>_xlfn.IFNA(VLOOKUP(AD95,Tipologías!$B$3:$G$17,4,0),"")</f>
        <v>INFORMACIÓN PÚBLICA</v>
      </c>
      <c r="AW95" s="121" t="str">
        <f t="shared" si="23"/>
        <v>IPB</v>
      </c>
      <c r="AX95" s="121" t="str">
        <f>_xlfn.IFNA(VLOOKUP(AD95,Tipologías!$B$3:$G$17,3,0),"")</f>
        <v>LEY 1712 DE 2014 LEY DE TRANSPARENCIA Y DERECHO DE ACCESO A LA INFORMACIÓN. ARTÍCULO 6 DEFINICIONES LITERAL B.</v>
      </c>
      <c r="AY95" s="121" t="str">
        <f>_xlfn.IFNA(VLOOKUP(AD95,Tipologías!$B$3:$G$17,5,0),"")</f>
        <v>N/A</v>
      </c>
      <c r="AZ95" s="121" t="str">
        <f>_xlfn.IFNA(VLOOKUP(AD95,Tipologías!$B$3:$G$17,6,0),"")</f>
        <v xml:space="preserve">N/A
</v>
      </c>
      <c r="BA95" s="108" t="s">
        <v>198</v>
      </c>
      <c r="BB95" s="106">
        <v>45833</v>
      </c>
      <c r="BC95" s="102" t="s">
        <v>195</v>
      </c>
      <c r="BD95" s="101" t="s">
        <v>751</v>
      </c>
      <c r="BE95" s="113" t="s">
        <v>729</v>
      </c>
      <c r="BF95" s="45"/>
      <c r="BG95" s="45"/>
      <c r="BH95" s="45"/>
      <c r="BI95" s="45"/>
      <c r="BJ95" s="45"/>
      <c r="BK95" s="45"/>
      <c r="BL95" s="45"/>
      <c r="BM95" s="45"/>
      <c r="BN95" s="45"/>
      <c r="BO95" s="45"/>
      <c r="BP95" s="45"/>
      <c r="BQ95" s="45"/>
      <c r="BR95" s="45"/>
      <c r="BS95" s="45"/>
      <c r="BT95" s="45"/>
      <c r="BU95" s="45"/>
      <c r="BV95" s="45"/>
      <c r="BW95" s="45"/>
      <c r="BX95" s="45"/>
    </row>
    <row r="96" spans="1:76" s="61" customFormat="1" ht="60" x14ac:dyDescent="0.2">
      <c r="A96" s="154">
        <v>93</v>
      </c>
      <c r="B96" s="103" t="s">
        <v>59</v>
      </c>
      <c r="C96" s="115" t="s">
        <v>658</v>
      </c>
      <c r="D96" s="107" t="s">
        <v>271</v>
      </c>
      <c r="E96" s="107" t="s">
        <v>761</v>
      </c>
      <c r="F96" s="104" t="s">
        <v>762</v>
      </c>
      <c r="G96" s="103" t="s">
        <v>174</v>
      </c>
      <c r="H96" s="104" t="s">
        <v>271</v>
      </c>
      <c r="I96" s="104" t="s">
        <v>284</v>
      </c>
      <c r="J96" s="103" t="s">
        <v>323</v>
      </c>
      <c r="K96" s="104" t="s">
        <v>237</v>
      </c>
      <c r="L96" s="104" t="s">
        <v>396</v>
      </c>
      <c r="M96" s="104" t="s">
        <v>195</v>
      </c>
      <c r="N96" s="104" t="s">
        <v>763</v>
      </c>
      <c r="O96" s="104" t="s">
        <v>151</v>
      </c>
      <c r="P96" s="104" t="s">
        <v>757</v>
      </c>
      <c r="Q96" s="102" t="s">
        <v>238</v>
      </c>
      <c r="R96" s="102" t="s">
        <v>238</v>
      </c>
      <c r="S96" s="104" t="s">
        <v>195</v>
      </c>
      <c r="T96" s="104" t="s">
        <v>195</v>
      </c>
      <c r="U96" s="101" t="s">
        <v>239</v>
      </c>
      <c r="V96" s="101" t="s">
        <v>195</v>
      </c>
      <c r="W96" s="101" t="s">
        <v>195</v>
      </c>
      <c r="X96" s="101" t="s">
        <v>239</v>
      </c>
      <c r="Y96" s="101" t="s">
        <v>239</v>
      </c>
      <c r="Z96" s="101" t="s">
        <v>328</v>
      </c>
      <c r="AA96" s="101" t="s">
        <v>195</v>
      </c>
      <c r="AB96" s="101" t="s">
        <v>239</v>
      </c>
      <c r="AC96" s="105" t="s">
        <v>195</v>
      </c>
      <c r="AD96" s="118" t="s">
        <v>89</v>
      </c>
      <c r="AE96" s="109" t="s">
        <v>134</v>
      </c>
      <c r="AF96" s="120" t="str">
        <f t="shared" si="15"/>
        <v>ALTO</v>
      </c>
      <c r="AG96" s="109" t="s">
        <v>104</v>
      </c>
      <c r="AH96" s="120" t="str">
        <f t="shared" si="16"/>
        <v>ALTO</v>
      </c>
      <c r="AI96" s="109" t="s">
        <v>111</v>
      </c>
      <c r="AJ96" s="109" t="s">
        <v>117</v>
      </c>
      <c r="AK96" s="120" t="str">
        <f t="shared" si="19"/>
        <v>ALTO</v>
      </c>
      <c r="AL96" s="121" t="str">
        <f>VLOOKUP($AD96,Tipologías!$B$3:$G$17,2,FALSE)</f>
        <v>BAJO</v>
      </c>
      <c r="AM96" s="121">
        <f t="shared" si="17"/>
        <v>1</v>
      </c>
      <c r="AN96" s="121" t="str">
        <f>VLOOKUP($AE96,Tipologías!$A$21:$C$24,3,FALSE)</f>
        <v>ALTO</v>
      </c>
      <c r="AO96" s="121">
        <f t="shared" si="18"/>
        <v>3</v>
      </c>
      <c r="AP96" s="121">
        <f>VLOOKUP($AI96,Tipologías!$A$38:$B$42,2,FALSE)</f>
        <v>0.5</v>
      </c>
      <c r="AQ96" s="121">
        <f>VLOOKUP($AJ96,Tipologías!$A$46:$B$53,2,FALSE)</f>
        <v>2.5</v>
      </c>
      <c r="AR96" s="121" t="str">
        <f t="shared" si="20"/>
        <v>ALTO</v>
      </c>
      <c r="AS96" s="121" t="str">
        <f>VLOOKUP($AG96,Tipologías!$A$29:$C$33,3,FALSE)</f>
        <v>ALTO</v>
      </c>
      <c r="AT96" s="121" t="str">
        <f t="shared" si="21"/>
        <v>ALTO</v>
      </c>
      <c r="AU96" s="121" t="str">
        <f t="shared" si="22"/>
        <v>ALTO</v>
      </c>
      <c r="AV96" s="121" t="str">
        <f>_xlfn.IFNA(VLOOKUP(AD96,Tipologías!$B$3:$G$17,4,0),"")</f>
        <v>INFORMACIÓN PÚBLICA</v>
      </c>
      <c r="AW96" s="121" t="str">
        <f t="shared" si="23"/>
        <v>IPB</v>
      </c>
      <c r="AX96" s="121" t="str">
        <f>_xlfn.IFNA(VLOOKUP(AD96,Tipologías!$B$3:$G$17,3,0),"")</f>
        <v>LEY 1712 DE 2014 LEY DE TRANSPARENCIA Y DERECHO DE ACCESO A LA INFORMACIÓN. ARTÍCULO 6 DEFINICIONES LITERAL B.</v>
      </c>
      <c r="AY96" s="121" t="str">
        <f>_xlfn.IFNA(VLOOKUP(AD96,Tipologías!$B$3:$G$17,5,0),"")</f>
        <v>N/A</v>
      </c>
      <c r="AZ96" s="121" t="str">
        <f>_xlfn.IFNA(VLOOKUP(AD96,Tipologías!$B$3:$G$17,6,0),"")</f>
        <v xml:space="preserve">N/A
</v>
      </c>
      <c r="BA96" s="108" t="s">
        <v>198</v>
      </c>
      <c r="BB96" s="106">
        <v>45833</v>
      </c>
      <c r="BC96" s="102" t="s">
        <v>195</v>
      </c>
      <c r="BD96" s="101" t="s">
        <v>751</v>
      </c>
      <c r="BE96" s="113" t="s">
        <v>729</v>
      </c>
      <c r="BF96" s="45"/>
      <c r="BG96" s="45"/>
      <c r="BH96" s="45"/>
      <c r="BI96" s="45"/>
      <c r="BJ96" s="45"/>
      <c r="BK96" s="45"/>
      <c r="BL96" s="45"/>
      <c r="BM96" s="45"/>
      <c r="BN96" s="45"/>
      <c r="BO96" s="45"/>
      <c r="BP96" s="45"/>
      <c r="BQ96" s="45"/>
      <c r="BR96" s="45"/>
      <c r="BS96" s="45"/>
      <c r="BT96" s="45"/>
      <c r="BU96" s="45"/>
      <c r="BV96" s="45"/>
      <c r="BW96" s="45"/>
      <c r="BX96" s="45"/>
    </row>
    <row r="97" spans="1:76" s="62" customFormat="1" ht="84" x14ac:dyDescent="0.2">
      <c r="A97" s="155">
        <v>94</v>
      </c>
      <c r="B97" s="103" t="s">
        <v>59</v>
      </c>
      <c r="C97" s="115" t="s">
        <v>658</v>
      </c>
      <c r="D97" s="107" t="s">
        <v>271</v>
      </c>
      <c r="E97" s="107" t="s">
        <v>764</v>
      </c>
      <c r="F97" s="104" t="s">
        <v>762</v>
      </c>
      <c r="G97" s="103" t="s">
        <v>174</v>
      </c>
      <c r="H97" s="104" t="s">
        <v>271</v>
      </c>
      <c r="I97" s="104" t="s">
        <v>271</v>
      </c>
      <c r="J97" s="103" t="s">
        <v>323</v>
      </c>
      <c r="K97" s="104" t="s">
        <v>237</v>
      </c>
      <c r="L97" s="104" t="s">
        <v>396</v>
      </c>
      <c r="M97" s="104" t="s">
        <v>195</v>
      </c>
      <c r="N97" s="104" t="s">
        <v>765</v>
      </c>
      <c r="O97" s="104" t="s">
        <v>150</v>
      </c>
      <c r="P97" s="104" t="s">
        <v>398</v>
      </c>
      <c r="Q97" s="102" t="s">
        <v>238</v>
      </c>
      <c r="R97" s="102" t="s">
        <v>195</v>
      </c>
      <c r="S97" s="104" t="s">
        <v>195</v>
      </c>
      <c r="T97" s="104" t="s">
        <v>195</v>
      </c>
      <c r="U97" s="101" t="s">
        <v>239</v>
      </c>
      <c r="V97" s="101" t="s">
        <v>195</v>
      </c>
      <c r="W97" s="101" t="s">
        <v>195</v>
      </c>
      <c r="X97" s="101" t="s">
        <v>239</v>
      </c>
      <c r="Y97" s="101" t="s">
        <v>239</v>
      </c>
      <c r="Z97" s="101" t="s">
        <v>328</v>
      </c>
      <c r="AA97" s="101" t="s">
        <v>195</v>
      </c>
      <c r="AB97" s="101" t="s">
        <v>239</v>
      </c>
      <c r="AC97" s="105" t="s">
        <v>195</v>
      </c>
      <c r="AD97" s="118" t="s">
        <v>89</v>
      </c>
      <c r="AE97" s="109" t="s">
        <v>132</v>
      </c>
      <c r="AF97" s="120" t="str">
        <f t="shared" si="15"/>
        <v>MEDIO</v>
      </c>
      <c r="AG97" s="109" t="s">
        <v>102</v>
      </c>
      <c r="AH97" s="120" t="str">
        <f t="shared" si="16"/>
        <v>MEDIO</v>
      </c>
      <c r="AI97" s="109" t="s">
        <v>111</v>
      </c>
      <c r="AJ97" s="109" t="s">
        <v>124</v>
      </c>
      <c r="AK97" s="120" t="str">
        <f t="shared" si="19"/>
        <v>BAJO</v>
      </c>
      <c r="AL97" s="121" t="str">
        <f>VLOOKUP($AD97,Tipologías!$B$3:$G$17,2,FALSE)</f>
        <v>BAJO</v>
      </c>
      <c r="AM97" s="121">
        <f t="shared" si="17"/>
        <v>1</v>
      </c>
      <c r="AN97" s="121" t="str">
        <f>VLOOKUP($AE97,Tipologías!$A$21:$C$24,3,FALSE)</f>
        <v>MEDIO</v>
      </c>
      <c r="AO97" s="121">
        <f t="shared" si="18"/>
        <v>2</v>
      </c>
      <c r="AP97" s="121">
        <f>VLOOKUP($AI97,Tipologías!$A$38:$B$42,2,FALSE)</f>
        <v>0.5</v>
      </c>
      <c r="AQ97" s="121">
        <f>VLOOKUP($AJ97,Tipologías!$A$46:$B$53,2,FALSE)</f>
        <v>0.25</v>
      </c>
      <c r="AR97" s="121" t="str">
        <f t="shared" si="20"/>
        <v>MEDIO</v>
      </c>
      <c r="AS97" s="121" t="str">
        <f>VLOOKUP($AG97,Tipologías!$A$29:$C$33,3,FALSE)</f>
        <v>MEDIO</v>
      </c>
      <c r="AT97" s="121" t="str">
        <f t="shared" si="21"/>
        <v>BAJO</v>
      </c>
      <c r="AU97" s="121" t="str">
        <f t="shared" si="22"/>
        <v>MEDIO</v>
      </c>
      <c r="AV97" s="121" t="str">
        <f>_xlfn.IFNA(VLOOKUP(AD97,Tipologías!$B$3:$G$17,4,0),"")</f>
        <v>INFORMACIÓN PÚBLICA</v>
      </c>
      <c r="AW97" s="121" t="str">
        <f t="shared" si="23"/>
        <v>IPB</v>
      </c>
      <c r="AX97" s="121" t="str">
        <f>_xlfn.IFNA(VLOOKUP(AD97,Tipologías!$B$3:$G$17,3,0),"")</f>
        <v>LEY 1712 DE 2014 LEY DE TRANSPARENCIA Y DERECHO DE ACCESO A LA INFORMACIÓN. ARTÍCULO 6 DEFINICIONES LITERAL B.</v>
      </c>
      <c r="AY97" s="121" t="str">
        <f>_xlfn.IFNA(VLOOKUP(AD97,Tipologías!$B$3:$G$17,5,0),"")</f>
        <v>N/A</v>
      </c>
      <c r="AZ97" s="121" t="str">
        <f>_xlfn.IFNA(VLOOKUP(AD97,Tipologías!$B$3:$G$17,6,0),"")</f>
        <v xml:space="preserve">N/A
</v>
      </c>
      <c r="BA97" s="108" t="s">
        <v>198</v>
      </c>
      <c r="BB97" s="106">
        <v>45833</v>
      </c>
      <c r="BC97" s="102" t="s">
        <v>195</v>
      </c>
      <c r="BD97" s="101" t="s">
        <v>766</v>
      </c>
      <c r="BE97" s="113" t="s">
        <v>729</v>
      </c>
      <c r="BF97" s="45"/>
      <c r="BG97" s="45"/>
      <c r="BH97" s="45"/>
      <c r="BI97" s="45"/>
      <c r="BJ97" s="45"/>
      <c r="BK97" s="45"/>
      <c r="BL97" s="45"/>
      <c r="BM97" s="45"/>
      <c r="BN97" s="45"/>
      <c r="BO97" s="45"/>
      <c r="BP97" s="45"/>
      <c r="BQ97" s="45"/>
      <c r="BR97" s="45"/>
      <c r="BS97" s="45"/>
      <c r="BT97" s="45"/>
      <c r="BU97" s="45"/>
      <c r="BV97" s="45"/>
      <c r="BW97" s="45"/>
      <c r="BX97" s="45"/>
    </row>
    <row r="98" spans="1:76" s="61" customFormat="1" ht="409.5" x14ac:dyDescent="0.2">
      <c r="A98" s="154">
        <v>95</v>
      </c>
      <c r="B98" s="103" t="s">
        <v>59</v>
      </c>
      <c r="C98" s="115" t="s">
        <v>658</v>
      </c>
      <c r="D98" s="107" t="s">
        <v>282</v>
      </c>
      <c r="E98" s="107" t="s">
        <v>767</v>
      </c>
      <c r="F98" s="104" t="s">
        <v>768</v>
      </c>
      <c r="G98" s="103" t="s">
        <v>174</v>
      </c>
      <c r="H98" s="104" t="s">
        <v>769</v>
      </c>
      <c r="I98" s="104" t="s">
        <v>769</v>
      </c>
      <c r="J98" s="103" t="s">
        <v>323</v>
      </c>
      <c r="K98" s="104" t="s">
        <v>237</v>
      </c>
      <c r="L98" s="104" t="s">
        <v>396</v>
      </c>
      <c r="M98" s="104" t="s">
        <v>195</v>
      </c>
      <c r="N98" s="104" t="s">
        <v>770</v>
      </c>
      <c r="O98" s="104" t="s">
        <v>151</v>
      </c>
      <c r="P98" s="104" t="s">
        <v>427</v>
      </c>
      <c r="Q98" s="102" t="s">
        <v>238</v>
      </c>
      <c r="R98" s="102" t="s">
        <v>238</v>
      </c>
      <c r="S98" s="104" t="s">
        <v>195</v>
      </c>
      <c r="T98" s="104" t="s">
        <v>195</v>
      </c>
      <c r="U98" s="101" t="s">
        <v>239</v>
      </c>
      <c r="V98" s="101" t="s">
        <v>239</v>
      </c>
      <c r="W98" s="101" t="s">
        <v>239</v>
      </c>
      <c r="X98" s="101" t="s">
        <v>239</v>
      </c>
      <c r="Y98" s="101" t="s">
        <v>239</v>
      </c>
      <c r="Z98" s="101" t="s">
        <v>328</v>
      </c>
      <c r="AA98" s="101" t="s">
        <v>239</v>
      </c>
      <c r="AB98" s="101" t="s">
        <v>239</v>
      </c>
      <c r="AC98" s="105" t="s">
        <v>195</v>
      </c>
      <c r="AD98" s="118" t="s">
        <v>206</v>
      </c>
      <c r="AE98" s="109" t="s">
        <v>132</v>
      </c>
      <c r="AF98" s="120" t="str">
        <f t="shared" si="15"/>
        <v>ALTO</v>
      </c>
      <c r="AG98" s="109" t="s">
        <v>102</v>
      </c>
      <c r="AH98" s="120" t="str">
        <f t="shared" si="16"/>
        <v>MEDIO</v>
      </c>
      <c r="AI98" s="109" t="s">
        <v>113</v>
      </c>
      <c r="AJ98" s="109" t="s">
        <v>124</v>
      </c>
      <c r="AK98" s="120" t="str">
        <f t="shared" si="19"/>
        <v>BAJO</v>
      </c>
      <c r="AL98" s="121" t="str">
        <f>VLOOKUP($AD98,Tipologías!$B$3:$G$17,2,FALSE)</f>
        <v>ALTO</v>
      </c>
      <c r="AM98" s="121">
        <f t="shared" si="17"/>
        <v>3</v>
      </c>
      <c r="AN98" s="121" t="str">
        <f>VLOOKUP($AE98,Tipologías!$A$21:$C$24,3,FALSE)</f>
        <v>MEDIO</v>
      </c>
      <c r="AO98" s="121">
        <f t="shared" si="18"/>
        <v>2</v>
      </c>
      <c r="AP98" s="121">
        <f>VLOOKUP($AI98,Tipologías!$A$38:$B$42,2,FALSE)</f>
        <v>1</v>
      </c>
      <c r="AQ98" s="121">
        <f>VLOOKUP($AJ98,Tipologías!$A$46:$B$53,2,FALSE)</f>
        <v>0.25</v>
      </c>
      <c r="AR98" s="121" t="str">
        <f t="shared" si="20"/>
        <v>ALTO</v>
      </c>
      <c r="AS98" s="121" t="str">
        <f>VLOOKUP($AG98,Tipologías!$A$29:$C$33,3,FALSE)</f>
        <v>MEDIO</v>
      </c>
      <c r="AT98" s="121" t="str">
        <f t="shared" si="21"/>
        <v>BAJO</v>
      </c>
      <c r="AU98" s="121" t="str">
        <f t="shared" si="22"/>
        <v>MEDIO</v>
      </c>
      <c r="AV98" s="121" t="str">
        <f>_xlfn.IFNA(VLOOKUP(AD98,Tipologías!$B$3:$G$17,4,0),"")</f>
        <v>INFORMACIÓN PÚBLICA CLASIFICADA</v>
      </c>
      <c r="AW98" s="121" t="str">
        <f t="shared" si="23"/>
        <v>IPC</v>
      </c>
      <c r="AX98" s="121" t="str">
        <f>_xlfn.IFNA(VLOOKUP(AD98,Tipologías!$B$3:$G$17,3,0),"")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98" s="121" t="str">
        <f>_xlfn.IFNA(VLOOKUP(AD98,Tipologías!$B$3:$G$17,5,0),"")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98" s="121" t="str">
        <f>_xlfn.IFNA(VLOOKUP(AD98,Tipologías!$B$3:$G$17,6,0),"")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98" s="108" t="s">
        <v>197</v>
      </c>
      <c r="BB98" s="106">
        <v>45839</v>
      </c>
      <c r="BC98" s="108" t="s">
        <v>201</v>
      </c>
      <c r="BD98" s="101" t="s">
        <v>771</v>
      </c>
      <c r="BE98" s="113" t="s">
        <v>772</v>
      </c>
      <c r="BF98" s="45"/>
      <c r="BG98" s="45"/>
      <c r="BH98" s="45"/>
      <c r="BI98" s="45"/>
      <c r="BJ98" s="45"/>
      <c r="BK98" s="45"/>
      <c r="BL98" s="45"/>
      <c r="BM98" s="45"/>
      <c r="BN98" s="45"/>
      <c r="BO98" s="45"/>
      <c r="BP98" s="45"/>
      <c r="BQ98" s="45"/>
      <c r="BR98" s="45"/>
      <c r="BS98" s="45"/>
      <c r="BT98" s="45"/>
      <c r="BU98" s="45"/>
      <c r="BV98" s="45"/>
      <c r="BW98" s="45"/>
      <c r="BX98" s="45"/>
    </row>
    <row r="99" spans="1:76" s="61" customFormat="1" ht="409.5" x14ac:dyDescent="0.2">
      <c r="A99" s="155">
        <v>96</v>
      </c>
      <c r="B99" s="103" t="s">
        <v>59</v>
      </c>
      <c r="C99" s="115" t="s">
        <v>658</v>
      </c>
      <c r="D99" s="107" t="s">
        <v>282</v>
      </c>
      <c r="E99" s="107" t="s">
        <v>773</v>
      </c>
      <c r="F99" s="104" t="s">
        <v>774</v>
      </c>
      <c r="G99" s="103" t="s">
        <v>174</v>
      </c>
      <c r="H99" s="104" t="s">
        <v>769</v>
      </c>
      <c r="I99" s="104" t="s">
        <v>769</v>
      </c>
      <c r="J99" s="103" t="s">
        <v>323</v>
      </c>
      <c r="K99" s="104" t="s">
        <v>237</v>
      </c>
      <c r="L99" s="104" t="s">
        <v>396</v>
      </c>
      <c r="M99" s="104" t="s">
        <v>195</v>
      </c>
      <c r="N99" s="104" t="s">
        <v>770</v>
      </c>
      <c r="O99" s="104" t="s">
        <v>151</v>
      </c>
      <c r="P99" s="104" t="s">
        <v>427</v>
      </c>
      <c r="Q99" s="102" t="s">
        <v>238</v>
      </c>
      <c r="R99" s="102" t="s">
        <v>238</v>
      </c>
      <c r="S99" s="104" t="s">
        <v>195</v>
      </c>
      <c r="T99" s="104" t="s">
        <v>195</v>
      </c>
      <c r="U99" s="101" t="s">
        <v>239</v>
      </c>
      <c r="V99" s="101" t="s">
        <v>239</v>
      </c>
      <c r="W99" s="101" t="s">
        <v>239</v>
      </c>
      <c r="X99" s="101" t="s">
        <v>239</v>
      </c>
      <c r="Y99" s="101" t="s">
        <v>239</v>
      </c>
      <c r="Z99" s="101" t="s">
        <v>328</v>
      </c>
      <c r="AA99" s="101" t="s">
        <v>239</v>
      </c>
      <c r="AB99" s="101" t="s">
        <v>239</v>
      </c>
      <c r="AC99" s="105" t="s">
        <v>195</v>
      </c>
      <c r="AD99" s="118" t="s">
        <v>206</v>
      </c>
      <c r="AE99" s="109" t="s">
        <v>132</v>
      </c>
      <c r="AF99" s="120" t="str">
        <f t="shared" si="15"/>
        <v>ALTO</v>
      </c>
      <c r="AG99" s="109" t="s">
        <v>102</v>
      </c>
      <c r="AH99" s="120" t="str">
        <f t="shared" si="16"/>
        <v>MEDIO</v>
      </c>
      <c r="AI99" s="109" t="s">
        <v>113</v>
      </c>
      <c r="AJ99" s="109" t="s">
        <v>124</v>
      </c>
      <c r="AK99" s="120" t="str">
        <f t="shared" si="19"/>
        <v>BAJO</v>
      </c>
      <c r="AL99" s="121" t="str">
        <f>VLOOKUP($AD99,Tipologías!$B$3:$G$17,2,FALSE)</f>
        <v>ALTO</v>
      </c>
      <c r="AM99" s="121">
        <f t="shared" si="17"/>
        <v>3</v>
      </c>
      <c r="AN99" s="121" t="str">
        <f>VLOOKUP($AE99,Tipologías!$A$21:$C$24,3,FALSE)</f>
        <v>MEDIO</v>
      </c>
      <c r="AO99" s="121">
        <f t="shared" si="18"/>
        <v>2</v>
      </c>
      <c r="AP99" s="121">
        <f>VLOOKUP($AI99,Tipologías!$A$38:$B$42,2,FALSE)</f>
        <v>1</v>
      </c>
      <c r="AQ99" s="121">
        <f>VLOOKUP($AJ99,Tipologías!$A$46:$B$53,2,FALSE)</f>
        <v>0.25</v>
      </c>
      <c r="AR99" s="121" t="str">
        <f t="shared" si="20"/>
        <v>ALTO</v>
      </c>
      <c r="AS99" s="121" t="str">
        <f>VLOOKUP($AG99,Tipologías!$A$29:$C$33,3,FALSE)</f>
        <v>MEDIO</v>
      </c>
      <c r="AT99" s="121" t="str">
        <f t="shared" si="21"/>
        <v>BAJO</v>
      </c>
      <c r="AU99" s="121" t="str">
        <f t="shared" si="22"/>
        <v>MEDIO</v>
      </c>
      <c r="AV99" s="121" t="str">
        <f>_xlfn.IFNA(VLOOKUP(AD99,Tipologías!$B$3:$G$17,4,0),"")</f>
        <v>INFORMACIÓN PÚBLICA CLASIFICADA</v>
      </c>
      <c r="AW99" s="121" t="str">
        <f t="shared" si="23"/>
        <v>IPC</v>
      </c>
      <c r="AX99" s="121" t="str">
        <f>_xlfn.IFNA(VLOOKUP(AD99,Tipologías!$B$3:$G$17,3,0),"")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99" s="121" t="str">
        <f>_xlfn.IFNA(VLOOKUP(AD99,Tipologías!$B$3:$G$17,5,0),"")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99" s="121" t="str">
        <f>_xlfn.IFNA(VLOOKUP(AD99,Tipologías!$B$3:$G$17,6,0),"")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99" s="108" t="s">
        <v>197</v>
      </c>
      <c r="BB99" s="106">
        <v>45839</v>
      </c>
      <c r="BC99" s="108" t="s">
        <v>201</v>
      </c>
      <c r="BD99" s="101" t="s">
        <v>771</v>
      </c>
      <c r="BE99" s="113" t="s">
        <v>772</v>
      </c>
      <c r="BF99" s="45"/>
      <c r="BG99" s="45"/>
      <c r="BH99" s="45"/>
      <c r="BI99" s="45"/>
      <c r="BJ99" s="45"/>
      <c r="BK99" s="45"/>
      <c r="BL99" s="45"/>
      <c r="BM99" s="45"/>
      <c r="BN99" s="45"/>
      <c r="BO99" s="45"/>
      <c r="BP99" s="45"/>
      <c r="BQ99" s="45"/>
      <c r="BR99" s="45"/>
      <c r="BS99" s="45"/>
      <c r="BT99" s="45"/>
      <c r="BU99" s="45"/>
      <c r="BV99" s="45"/>
      <c r="BW99" s="45"/>
      <c r="BX99" s="45"/>
    </row>
    <row r="100" spans="1:76" s="61" customFormat="1" ht="96" x14ac:dyDescent="0.2">
      <c r="A100" s="154">
        <v>97</v>
      </c>
      <c r="B100" s="103" t="s">
        <v>59</v>
      </c>
      <c r="C100" s="115" t="s">
        <v>658</v>
      </c>
      <c r="D100" s="107" t="s">
        <v>282</v>
      </c>
      <c r="E100" s="107" t="s">
        <v>775</v>
      </c>
      <c r="F100" s="104" t="s">
        <v>776</v>
      </c>
      <c r="G100" s="103" t="s">
        <v>205</v>
      </c>
      <c r="H100" s="104" t="s">
        <v>769</v>
      </c>
      <c r="I100" s="104" t="s">
        <v>769</v>
      </c>
      <c r="J100" s="103" t="s">
        <v>323</v>
      </c>
      <c r="K100" s="104" t="s">
        <v>237</v>
      </c>
      <c r="L100" s="104" t="s">
        <v>396</v>
      </c>
      <c r="M100" s="104" t="s">
        <v>195</v>
      </c>
      <c r="N100" s="104" t="s">
        <v>777</v>
      </c>
      <c r="O100" s="104" t="s">
        <v>150</v>
      </c>
      <c r="P100" s="104" t="s">
        <v>778</v>
      </c>
      <c r="Q100" s="102" t="s">
        <v>238</v>
      </c>
      <c r="R100" s="102" t="s">
        <v>195</v>
      </c>
      <c r="S100" s="104" t="s">
        <v>195</v>
      </c>
      <c r="T100" s="104" t="s">
        <v>195</v>
      </c>
      <c r="U100" s="101" t="s">
        <v>328</v>
      </c>
      <c r="V100" s="101" t="s">
        <v>239</v>
      </c>
      <c r="W100" s="101" t="s">
        <v>328</v>
      </c>
      <c r="X100" s="101" t="s">
        <v>328</v>
      </c>
      <c r="Y100" s="101" t="s">
        <v>328</v>
      </c>
      <c r="Z100" s="101" t="s">
        <v>328</v>
      </c>
      <c r="AA100" s="101" t="s">
        <v>328</v>
      </c>
      <c r="AB100" s="101" t="s">
        <v>328</v>
      </c>
      <c r="AC100" s="105" t="s">
        <v>195</v>
      </c>
      <c r="AD100" s="118" t="s">
        <v>89</v>
      </c>
      <c r="AE100" s="109" t="s">
        <v>132</v>
      </c>
      <c r="AF100" s="120" t="str">
        <f t="shared" si="15"/>
        <v>MEDIO</v>
      </c>
      <c r="AG100" s="109" t="s">
        <v>102</v>
      </c>
      <c r="AH100" s="120" t="str">
        <f t="shared" si="16"/>
        <v>MEDIO</v>
      </c>
      <c r="AI100" s="109" t="s">
        <v>113</v>
      </c>
      <c r="AJ100" s="109" t="s">
        <v>124</v>
      </c>
      <c r="AK100" s="120" t="str">
        <f t="shared" si="19"/>
        <v>BAJO</v>
      </c>
      <c r="AL100" s="121" t="str">
        <f>VLOOKUP($AD100,Tipologías!$B$3:$G$17,2,FALSE)</f>
        <v>BAJO</v>
      </c>
      <c r="AM100" s="121">
        <f t="shared" si="17"/>
        <v>1</v>
      </c>
      <c r="AN100" s="121" t="str">
        <f>VLOOKUP($AE100,Tipologías!$A$21:$C$24,3,FALSE)</f>
        <v>MEDIO</v>
      </c>
      <c r="AO100" s="121">
        <f t="shared" si="18"/>
        <v>2</v>
      </c>
      <c r="AP100" s="121">
        <f>VLOOKUP($AI100,Tipologías!$A$38:$B$42,2,FALSE)</f>
        <v>1</v>
      </c>
      <c r="AQ100" s="121">
        <f>VLOOKUP($AJ100,Tipologías!$A$46:$B$53,2,FALSE)</f>
        <v>0.25</v>
      </c>
      <c r="AR100" s="121" t="str">
        <f t="shared" si="20"/>
        <v>MEDIO</v>
      </c>
      <c r="AS100" s="121" t="str">
        <f>VLOOKUP($AG100,Tipologías!$A$29:$C$33,3,FALSE)</f>
        <v>MEDIO</v>
      </c>
      <c r="AT100" s="121" t="str">
        <f t="shared" si="21"/>
        <v>BAJO</v>
      </c>
      <c r="AU100" s="121" t="str">
        <f t="shared" si="22"/>
        <v>MEDIO</v>
      </c>
      <c r="AV100" s="121" t="str">
        <f>_xlfn.IFNA(VLOOKUP(AD100,Tipologías!$B$3:$G$17,4,0),"")</f>
        <v>INFORMACIÓN PÚBLICA</v>
      </c>
      <c r="AW100" s="121" t="str">
        <f t="shared" si="23"/>
        <v>IPB</v>
      </c>
      <c r="AX100" s="121" t="str">
        <f>_xlfn.IFNA(VLOOKUP(AD100,Tipologías!$B$3:$G$17,3,0),"")</f>
        <v>LEY 1712 DE 2014 LEY DE TRANSPARENCIA Y DERECHO DE ACCESO A LA INFORMACIÓN. ARTÍCULO 6 DEFINICIONES LITERAL B.</v>
      </c>
      <c r="AY100" s="121" t="str">
        <f>_xlfn.IFNA(VLOOKUP(AD100,Tipologías!$B$3:$G$17,5,0),"")</f>
        <v>N/A</v>
      </c>
      <c r="AZ100" s="121" t="str">
        <f>_xlfn.IFNA(VLOOKUP(AD100,Tipologías!$B$3:$G$17,6,0),"")</f>
        <v xml:space="preserve">N/A
</v>
      </c>
      <c r="BA100" s="108" t="s">
        <v>198</v>
      </c>
      <c r="BB100" s="106">
        <v>45839</v>
      </c>
      <c r="BC100" s="102" t="s">
        <v>195</v>
      </c>
      <c r="BD100" s="101" t="s">
        <v>771</v>
      </c>
      <c r="BE100" s="113" t="s">
        <v>772</v>
      </c>
      <c r="BF100" s="45"/>
      <c r="BG100" s="45"/>
      <c r="BH100" s="45"/>
      <c r="BI100" s="45"/>
      <c r="BJ100" s="45"/>
      <c r="BK100" s="45"/>
      <c r="BL100" s="45"/>
      <c r="BM100" s="45"/>
      <c r="BN100" s="45"/>
      <c r="BO100" s="45"/>
      <c r="BP100" s="45"/>
      <c r="BQ100" s="45"/>
      <c r="BR100" s="45"/>
      <c r="BS100" s="45"/>
      <c r="BT100" s="45"/>
      <c r="BU100" s="45"/>
      <c r="BV100" s="45"/>
      <c r="BW100" s="45"/>
      <c r="BX100" s="45"/>
    </row>
    <row r="101" spans="1:76" s="61" customFormat="1" ht="108" x14ac:dyDescent="0.2">
      <c r="A101" s="155">
        <v>98</v>
      </c>
      <c r="B101" s="103" t="s">
        <v>59</v>
      </c>
      <c r="C101" s="115" t="s">
        <v>658</v>
      </c>
      <c r="D101" s="107" t="s">
        <v>282</v>
      </c>
      <c r="E101" s="107" t="s">
        <v>779</v>
      </c>
      <c r="F101" s="104" t="s">
        <v>780</v>
      </c>
      <c r="G101" s="103" t="s">
        <v>205</v>
      </c>
      <c r="H101" s="104" t="s">
        <v>769</v>
      </c>
      <c r="I101" s="104" t="s">
        <v>769</v>
      </c>
      <c r="J101" s="103" t="s">
        <v>323</v>
      </c>
      <c r="K101" s="104" t="s">
        <v>237</v>
      </c>
      <c r="L101" s="104" t="s">
        <v>324</v>
      </c>
      <c r="M101" s="104" t="s">
        <v>195</v>
      </c>
      <c r="N101" s="104" t="s">
        <v>781</v>
      </c>
      <c r="O101" s="104" t="s">
        <v>150</v>
      </c>
      <c r="P101" s="104" t="s">
        <v>778</v>
      </c>
      <c r="Q101" s="102" t="s">
        <v>238</v>
      </c>
      <c r="R101" s="102" t="s">
        <v>238</v>
      </c>
      <c r="S101" s="104" t="s">
        <v>195</v>
      </c>
      <c r="T101" s="104" t="s">
        <v>195</v>
      </c>
      <c r="U101" s="101" t="s">
        <v>328</v>
      </c>
      <c r="V101" s="101" t="s">
        <v>195</v>
      </c>
      <c r="W101" s="101" t="s">
        <v>195</v>
      </c>
      <c r="X101" s="101" t="s">
        <v>195</v>
      </c>
      <c r="Y101" s="101" t="s">
        <v>195</v>
      </c>
      <c r="Z101" s="101" t="s">
        <v>195</v>
      </c>
      <c r="AA101" s="101" t="s">
        <v>195</v>
      </c>
      <c r="AB101" s="101" t="s">
        <v>195</v>
      </c>
      <c r="AC101" s="105" t="s">
        <v>195</v>
      </c>
      <c r="AD101" s="118" t="s">
        <v>89</v>
      </c>
      <c r="AE101" s="109" t="s">
        <v>130</v>
      </c>
      <c r="AF101" s="120" t="str">
        <f t="shared" si="15"/>
        <v>BAJO</v>
      </c>
      <c r="AG101" s="109" t="s">
        <v>102</v>
      </c>
      <c r="AH101" s="120" t="str">
        <f t="shared" si="16"/>
        <v>MEDIO</v>
      </c>
      <c r="AI101" s="109" t="s">
        <v>113</v>
      </c>
      <c r="AJ101" s="109" t="s">
        <v>124</v>
      </c>
      <c r="AK101" s="120" t="str">
        <f t="shared" si="19"/>
        <v>BAJO</v>
      </c>
      <c r="AL101" s="121" t="str">
        <f>VLOOKUP($AD101,Tipologías!$B$3:$G$17,2,FALSE)</f>
        <v>BAJO</v>
      </c>
      <c r="AM101" s="121">
        <f t="shared" si="17"/>
        <v>1</v>
      </c>
      <c r="AN101" s="121" t="str">
        <f>VLOOKUP($AE101,Tipologías!$A$21:$C$24,3,FALSE)</f>
        <v>BAJO</v>
      </c>
      <c r="AO101" s="121">
        <f t="shared" si="18"/>
        <v>1</v>
      </c>
      <c r="AP101" s="121">
        <f>VLOOKUP($AI101,Tipologías!$A$38:$B$42,2,FALSE)</f>
        <v>1</v>
      </c>
      <c r="AQ101" s="121">
        <f>VLOOKUP($AJ101,Tipologías!$A$46:$B$53,2,FALSE)</f>
        <v>0.25</v>
      </c>
      <c r="AR101" s="121" t="str">
        <f t="shared" si="20"/>
        <v>BAJO</v>
      </c>
      <c r="AS101" s="121" t="str">
        <f>VLOOKUP($AG101,Tipologías!$A$29:$C$33,3,FALSE)</f>
        <v>MEDIO</v>
      </c>
      <c r="AT101" s="121" t="str">
        <f t="shared" si="21"/>
        <v>BAJO</v>
      </c>
      <c r="AU101" s="121" t="str">
        <f t="shared" si="22"/>
        <v>MEDIO</v>
      </c>
      <c r="AV101" s="121" t="str">
        <f>_xlfn.IFNA(VLOOKUP(AD101,Tipologías!$B$3:$G$17,4,0),"")</f>
        <v>INFORMACIÓN PÚBLICA</v>
      </c>
      <c r="AW101" s="121" t="str">
        <f t="shared" si="23"/>
        <v>IPB</v>
      </c>
      <c r="AX101" s="121" t="str">
        <f>_xlfn.IFNA(VLOOKUP(AD101,Tipologías!$B$3:$G$17,3,0),"")</f>
        <v>LEY 1712 DE 2014 LEY DE TRANSPARENCIA Y DERECHO DE ACCESO A LA INFORMACIÓN. ARTÍCULO 6 DEFINICIONES LITERAL B.</v>
      </c>
      <c r="AY101" s="121" t="str">
        <f>_xlfn.IFNA(VLOOKUP(AD101,Tipologías!$B$3:$G$17,5,0),"")</f>
        <v>N/A</v>
      </c>
      <c r="AZ101" s="121" t="str">
        <f>_xlfn.IFNA(VLOOKUP(AD101,Tipologías!$B$3:$G$17,6,0),"")</f>
        <v xml:space="preserve">N/A
</v>
      </c>
      <c r="BA101" s="108" t="s">
        <v>198</v>
      </c>
      <c r="BB101" s="106">
        <v>45839</v>
      </c>
      <c r="BC101" s="102" t="s">
        <v>195</v>
      </c>
      <c r="BD101" s="101" t="s">
        <v>782</v>
      </c>
      <c r="BE101" s="113" t="s">
        <v>772</v>
      </c>
      <c r="BF101" s="45"/>
      <c r="BG101" s="45"/>
      <c r="BH101" s="45"/>
      <c r="BI101" s="45"/>
      <c r="BJ101" s="45"/>
      <c r="BK101" s="45"/>
      <c r="BL101" s="45"/>
      <c r="BM101" s="45"/>
      <c r="BN101" s="45"/>
      <c r="BO101" s="45"/>
      <c r="BP101" s="45"/>
      <c r="BQ101" s="45"/>
      <c r="BR101" s="45"/>
      <c r="BS101" s="45"/>
      <c r="BT101" s="45"/>
      <c r="BU101" s="45"/>
      <c r="BV101" s="45"/>
      <c r="BW101" s="45"/>
      <c r="BX101" s="45"/>
    </row>
    <row r="102" spans="1:76" s="61" customFormat="1" ht="96" x14ac:dyDescent="0.2">
      <c r="A102" s="154">
        <v>99</v>
      </c>
      <c r="B102" s="103" t="s">
        <v>59</v>
      </c>
      <c r="C102" s="115" t="s">
        <v>658</v>
      </c>
      <c r="D102" s="107" t="s">
        <v>282</v>
      </c>
      <c r="E102" s="107" t="s">
        <v>783</v>
      </c>
      <c r="F102" s="104" t="s">
        <v>784</v>
      </c>
      <c r="G102" s="103" t="s">
        <v>205</v>
      </c>
      <c r="H102" s="104" t="s">
        <v>769</v>
      </c>
      <c r="I102" s="104" t="s">
        <v>769</v>
      </c>
      <c r="J102" s="103" t="s">
        <v>323</v>
      </c>
      <c r="K102" s="104" t="s">
        <v>237</v>
      </c>
      <c r="L102" s="104" t="s">
        <v>324</v>
      </c>
      <c r="M102" s="104" t="s">
        <v>195</v>
      </c>
      <c r="N102" s="104" t="s">
        <v>785</v>
      </c>
      <c r="O102" s="104" t="s">
        <v>151</v>
      </c>
      <c r="P102" s="104" t="s">
        <v>365</v>
      </c>
      <c r="Q102" s="102" t="s">
        <v>238</v>
      </c>
      <c r="R102" s="102" t="s">
        <v>195</v>
      </c>
      <c r="S102" s="104" t="s">
        <v>195</v>
      </c>
      <c r="T102" s="104" t="s">
        <v>195</v>
      </c>
      <c r="U102" s="101" t="s">
        <v>328</v>
      </c>
      <c r="V102" s="101" t="s">
        <v>195</v>
      </c>
      <c r="W102" s="101" t="s">
        <v>195</v>
      </c>
      <c r="X102" s="101" t="s">
        <v>195</v>
      </c>
      <c r="Y102" s="101" t="s">
        <v>195</v>
      </c>
      <c r="Z102" s="101" t="s">
        <v>195</v>
      </c>
      <c r="AA102" s="101" t="s">
        <v>195</v>
      </c>
      <c r="AB102" s="101" t="s">
        <v>195</v>
      </c>
      <c r="AC102" s="105" t="s">
        <v>195</v>
      </c>
      <c r="AD102" s="118" t="s">
        <v>89</v>
      </c>
      <c r="AE102" s="109" t="s">
        <v>130</v>
      </c>
      <c r="AF102" s="120" t="str">
        <f t="shared" si="15"/>
        <v>BAJO</v>
      </c>
      <c r="AG102" s="109" t="s">
        <v>102</v>
      </c>
      <c r="AH102" s="120" t="str">
        <f t="shared" si="16"/>
        <v>MEDIO</v>
      </c>
      <c r="AI102" s="109" t="s">
        <v>113</v>
      </c>
      <c r="AJ102" s="109" t="s">
        <v>124</v>
      </c>
      <c r="AK102" s="120" t="str">
        <f t="shared" si="19"/>
        <v>BAJO</v>
      </c>
      <c r="AL102" s="121" t="str">
        <f>VLOOKUP($AD102,Tipologías!$B$3:$G$17,2,FALSE)</f>
        <v>BAJO</v>
      </c>
      <c r="AM102" s="121">
        <f t="shared" si="17"/>
        <v>1</v>
      </c>
      <c r="AN102" s="121" t="str">
        <f>VLOOKUP($AE102,Tipologías!$A$21:$C$24,3,FALSE)</f>
        <v>BAJO</v>
      </c>
      <c r="AO102" s="121">
        <f t="shared" si="18"/>
        <v>1</v>
      </c>
      <c r="AP102" s="121">
        <f>VLOOKUP($AI102,Tipologías!$A$38:$B$42,2,FALSE)</f>
        <v>1</v>
      </c>
      <c r="AQ102" s="121">
        <f>VLOOKUP($AJ102,Tipologías!$A$46:$B$53,2,FALSE)</f>
        <v>0.25</v>
      </c>
      <c r="AR102" s="121" t="str">
        <f t="shared" si="20"/>
        <v>BAJO</v>
      </c>
      <c r="AS102" s="121" t="str">
        <f>VLOOKUP($AG102,Tipologías!$A$29:$C$33,3,FALSE)</f>
        <v>MEDIO</v>
      </c>
      <c r="AT102" s="121" t="str">
        <f t="shared" si="21"/>
        <v>BAJO</v>
      </c>
      <c r="AU102" s="121" t="str">
        <f t="shared" si="22"/>
        <v>MEDIO</v>
      </c>
      <c r="AV102" s="121" t="str">
        <f>_xlfn.IFNA(VLOOKUP(AD102,Tipologías!$B$3:$G$17,4,0),"")</f>
        <v>INFORMACIÓN PÚBLICA</v>
      </c>
      <c r="AW102" s="121" t="str">
        <f t="shared" si="23"/>
        <v>IPB</v>
      </c>
      <c r="AX102" s="121" t="str">
        <f>_xlfn.IFNA(VLOOKUP(AD102,Tipologías!$B$3:$G$17,3,0),"")</f>
        <v>LEY 1712 DE 2014 LEY DE TRANSPARENCIA Y DERECHO DE ACCESO A LA INFORMACIÓN. ARTÍCULO 6 DEFINICIONES LITERAL B.</v>
      </c>
      <c r="AY102" s="121" t="str">
        <f>_xlfn.IFNA(VLOOKUP(AD102,Tipologías!$B$3:$G$17,5,0),"")</f>
        <v>N/A</v>
      </c>
      <c r="AZ102" s="121" t="str">
        <f>_xlfn.IFNA(VLOOKUP(AD102,Tipologías!$B$3:$G$17,6,0),"")</f>
        <v xml:space="preserve">N/A
</v>
      </c>
      <c r="BA102" s="108" t="s">
        <v>198</v>
      </c>
      <c r="BB102" s="106">
        <v>45839</v>
      </c>
      <c r="BC102" s="102" t="s">
        <v>195</v>
      </c>
      <c r="BD102" s="101" t="s">
        <v>782</v>
      </c>
      <c r="BE102" s="113" t="s">
        <v>772</v>
      </c>
      <c r="BF102" s="45"/>
      <c r="BG102" s="45"/>
      <c r="BH102" s="45"/>
      <c r="BI102" s="45"/>
      <c r="BJ102" s="45"/>
      <c r="BK102" s="45"/>
      <c r="BL102" s="45"/>
      <c r="BM102" s="45"/>
      <c r="BN102" s="45"/>
      <c r="BO102" s="45"/>
      <c r="BP102" s="45"/>
      <c r="BQ102" s="45"/>
      <c r="BR102" s="45"/>
      <c r="BS102" s="45"/>
      <c r="BT102" s="45"/>
      <c r="BU102" s="45"/>
      <c r="BV102" s="45"/>
      <c r="BW102" s="45"/>
      <c r="BX102" s="45"/>
    </row>
    <row r="103" spans="1:76" s="62" customFormat="1" ht="120" x14ac:dyDescent="0.2">
      <c r="A103" s="155">
        <v>100</v>
      </c>
      <c r="B103" s="103" t="s">
        <v>59</v>
      </c>
      <c r="C103" s="115" t="s">
        <v>658</v>
      </c>
      <c r="D103" s="107" t="s">
        <v>282</v>
      </c>
      <c r="E103" s="107" t="s">
        <v>786</v>
      </c>
      <c r="F103" s="104" t="s">
        <v>787</v>
      </c>
      <c r="G103" s="103" t="s">
        <v>205</v>
      </c>
      <c r="H103" s="104" t="s">
        <v>769</v>
      </c>
      <c r="I103" s="104" t="s">
        <v>769</v>
      </c>
      <c r="J103" s="103" t="s">
        <v>323</v>
      </c>
      <c r="K103" s="104" t="s">
        <v>237</v>
      </c>
      <c r="L103" s="104" t="s">
        <v>324</v>
      </c>
      <c r="M103" s="104" t="s">
        <v>195</v>
      </c>
      <c r="N103" s="104" t="s">
        <v>785</v>
      </c>
      <c r="O103" s="104" t="s">
        <v>150</v>
      </c>
      <c r="P103" s="104" t="s">
        <v>365</v>
      </c>
      <c r="Q103" s="102" t="s">
        <v>238</v>
      </c>
      <c r="R103" s="102" t="s">
        <v>195</v>
      </c>
      <c r="S103" s="104" t="s">
        <v>195</v>
      </c>
      <c r="T103" s="104" t="s">
        <v>195</v>
      </c>
      <c r="U103" s="101" t="s">
        <v>328</v>
      </c>
      <c r="V103" s="101" t="s">
        <v>195</v>
      </c>
      <c r="W103" s="101" t="s">
        <v>195</v>
      </c>
      <c r="X103" s="101" t="s">
        <v>195</v>
      </c>
      <c r="Y103" s="101" t="s">
        <v>195</v>
      </c>
      <c r="Z103" s="101" t="s">
        <v>195</v>
      </c>
      <c r="AA103" s="101" t="s">
        <v>195</v>
      </c>
      <c r="AB103" s="101" t="s">
        <v>195</v>
      </c>
      <c r="AC103" s="105" t="s">
        <v>195</v>
      </c>
      <c r="AD103" s="118" t="s">
        <v>89</v>
      </c>
      <c r="AE103" s="109" t="s">
        <v>130</v>
      </c>
      <c r="AF103" s="120" t="str">
        <f t="shared" si="15"/>
        <v>BAJO</v>
      </c>
      <c r="AG103" s="109" t="s">
        <v>102</v>
      </c>
      <c r="AH103" s="120" t="str">
        <f t="shared" si="16"/>
        <v>MEDIO</v>
      </c>
      <c r="AI103" s="109" t="s">
        <v>113</v>
      </c>
      <c r="AJ103" s="109" t="s">
        <v>124</v>
      </c>
      <c r="AK103" s="120" t="str">
        <f t="shared" si="19"/>
        <v>BAJO</v>
      </c>
      <c r="AL103" s="121" t="str">
        <f>VLOOKUP($AD103,Tipologías!$B$3:$G$17,2,FALSE)</f>
        <v>BAJO</v>
      </c>
      <c r="AM103" s="121">
        <f t="shared" si="17"/>
        <v>1</v>
      </c>
      <c r="AN103" s="121" t="str">
        <f>VLOOKUP($AE103,Tipologías!$A$21:$C$24,3,FALSE)</f>
        <v>BAJO</v>
      </c>
      <c r="AO103" s="121">
        <f t="shared" si="18"/>
        <v>1</v>
      </c>
      <c r="AP103" s="121">
        <f>VLOOKUP($AI103,Tipologías!$A$38:$B$42,2,FALSE)</f>
        <v>1</v>
      </c>
      <c r="AQ103" s="121">
        <f>VLOOKUP($AJ103,Tipologías!$A$46:$B$53,2,FALSE)</f>
        <v>0.25</v>
      </c>
      <c r="AR103" s="121" t="str">
        <f t="shared" si="20"/>
        <v>BAJO</v>
      </c>
      <c r="AS103" s="121" t="str">
        <f>VLOOKUP($AG103,Tipologías!$A$29:$C$33,3,FALSE)</f>
        <v>MEDIO</v>
      </c>
      <c r="AT103" s="121" t="str">
        <f t="shared" si="21"/>
        <v>BAJO</v>
      </c>
      <c r="AU103" s="121" t="str">
        <f t="shared" si="22"/>
        <v>MEDIO</v>
      </c>
      <c r="AV103" s="121" t="str">
        <f>_xlfn.IFNA(VLOOKUP(AD103,Tipologías!$B$3:$G$17,4,0),"")</f>
        <v>INFORMACIÓN PÚBLICA</v>
      </c>
      <c r="AW103" s="121" t="str">
        <f t="shared" si="23"/>
        <v>IPB</v>
      </c>
      <c r="AX103" s="121" t="str">
        <f>_xlfn.IFNA(VLOOKUP(AD103,Tipologías!$B$3:$G$17,3,0),"")</f>
        <v>LEY 1712 DE 2014 LEY DE TRANSPARENCIA Y DERECHO DE ACCESO A LA INFORMACIÓN. ARTÍCULO 6 DEFINICIONES LITERAL B.</v>
      </c>
      <c r="AY103" s="121" t="str">
        <f>_xlfn.IFNA(VLOOKUP(AD103,Tipologías!$B$3:$G$17,5,0),"")</f>
        <v>N/A</v>
      </c>
      <c r="AZ103" s="121" t="str">
        <f>_xlfn.IFNA(VLOOKUP(AD103,Tipologías!$B$3:$G$17,6,0),"")</f>
        <v xml:space="preserve">N/A
</v>
      </c>
      <c r="BA103" s="108" t="s">
        <v>198</v>
      </c>
      <c r="BB103" s="106">
        <v>45839</v>
      </c>
      <c r="BC103" s="102" t="s">
        <v>195</v>
      </c>
      <c r="BD103" s="101" t="s">
        <v>782</v>
      </c>
      <c r="BE103" s="113" t="s">
        <v>772</v>
      </c>
      <c r="BF103" s="45"/>
      <c r="BG103" s="45"/>
      <c r="BH103" s="45"/>
      <c r="BI103" s="45"/>
      <c r="BJ103" s="45"/>
      <c r="BK103" s="45"/>
      <c r="BL103" s="45"/>
      <c r="BM103" s="45"/>
      <c r="BN103" s="45"/>
      <c r="BO103" s="45"/>
      <c r="BP103" s="45"/>
      <c r="BQ103" s="45"/>
      <c r="BR103" s="45"/>
      <c r="BS103" s="45"/>
      <c r="BT103" s="45"/>
      <c r="BU103" s="45"/>
      <c r="BV103" s="45"/>
      <c r="BW103" s="45"/>
      <c r="BX103" s="45"/>
    </row>
    <row r="104" spans="1:76" s="61" customFormat="1" ht="409.5" x14ac:dyDescent="0.2">
      <c r="A104" s="154">
        <v>101</v>
      </c>
      <c r="B104" s="103" t="s">
        <v>59</v>
      </c>
      <c r="C104" s="115" t="s">
        <v>658</v>
      </c>
      <c r="D104" s="107" t="s">
        <v>282</v>
      </c>
      <c r="E104" s="107" t="s">
        <v>788</v>
      </c>
      <c r="F104" s="104" t="s">
        <v>789</v>
      </c>
      <c r="G104" s="103" t="s">
        <v>205</v>
      </c>
      <c r="H104" s="104" t="s">
        <v>769</v>
      </c>
      <c r="I104" s="104" t="s">
        <v>769</v>
      </c>
      <c r="J104" s="103" t="s">
        <v>323</v>
      </c>
      <c r="K104" s="104" t="s">
        <v>237</v>
      </c>
      <c r="L104" s="104" t="s">
        <v>396</v>
      </c>
      <c r="M104" s="104" t="s">
        <v>195</v>
      </c>
      <c r="N104" s="104" t="s">
        <v>790</v>
      </c>
      <c r="O104" s="104" t="s">
        <v>151</v>
      </c>
      <c r="P104" s="104" t="s">
        <v>427</v>
      </c>
      <c r="Q104" s="102" t="s">
        <v>238</v>
      </c>
      <c r="R104" s="102" t="s">
        <v>195</v>
      </c>
      <c r="S104" s="104" t="s">
        <v>195</v>
      </c>
      <c r="T104" s="104" t="s">
        <v>195</v>
      </c>
      <c r="U104" s="101" t="s">
        <v>328</v>
      </c>
      <c r="V104" s="101" t="s">
        <v>195</v>
      </c>
      <c r="W104" s="101" t="s">
        <v>195</v>
      </c>
      <c r="X104" s="101" t="s">
        <v>195</v>
      </c>
      <c r="Y104" s="101" t="s">
        <v>195</v>
      </c>
      <c r="Z104" s="101" t="s">
        <v>195</v>
      </c>
      <c r="AA104" s="101" t="s">
        <v>195</v>
      </c>
      <c r="AB104" s="101" t="s">
        <v>195</v>
      </c>
      <c r="AC104" s="105" t="s">
        <v>195</v>
      </c>
      <c r="AD104" s="118" t="s">
        <v>89</v>
      </c>
      <c r="AE104" s="109" t="s">
        <v>130</v>
      </c>
      <c r="AF104" s="120" t="str">
        <f t="shared" si="15"/>
        <v>BAJO</v>
      </c>
      <c r="AG104" s="109" t="s">
        <v>102</v>
      </c>
      <c r="AH104" s="120" t="str">
        <f t="shared" si="16"/>
        <v>MEDIO</v>
      </c>
      <c r="AI104" s="109" t="s">
        <v>113</v>
      </c>
      <c r="AJ104" s="109" t="s">
        <v>124</v>
      </c>
      <c r="AK104" s="120" t="str">
        <f t="shared" si="19"/>
        <v>BAJO</v>
      </c>
      <c r="AL104" s="121" t="str">
        <f>VLOOKUP($AD104,Tipologías!$B$3:$G$17,2,FALSE)</f>
        <v>BAJO</v>
      </c>
      <c r="AM104" s="121">
        <f t="shared" si="17"/>
        <v>1</v>
      </c>
      <c r="AN104" s="121" t="str">
        <f>VLOOKUP($AE104,Tipologías!$A$21:$C$24,3,FALSE)</f>
        <v>BAJO</v>
      </c>
      <c r="AO104" s="121">
        <f t="shared" si="18"/>
        <v>1</v>
      </c>
      <c r="AP104" s="121">
        <f>VLOOKUP($AI104,Tipologías!$A$38:$B$42,2,FALSE)</f>
        <v>1</v>
      </c>
      <c r="AQ104" s="121">
        <f>VLOOKUP($AJ104,Tipologías!$A$46:$B$53,2,FALSE)</f>
        <v>0.25</v>
      </c>
      <c r="AR104" s="121" t="str">
        <f t="shared" si="20"/>
        <v>BAJO</v>
      </c>
      <c r="AS104" s="121" t="str">
        <f>VLOOKUP($AG104,Tipologías!$A$29:$C$33,3,FALSE)</f>
        <v>MEDIO</v>
      </c>
      <c r="AT104" s="121" t="str">
        <f t="shared" si="21"/>
        <v>BAJO</v>
      </c>
      <c r="AU104" s="121" t="str">
        <f t="shared" si="22"/>
        <v>MEDIO</v>
      </c>
      <c r="AV104" s="121" t="str">
        <f>_xlfn.IFNA(VLOOKUP(AD104,Tipologías!$B$3:$G$17,4,0),"")</f>
        <v>INFORMACIÓN PÚBLICA</v>
      </c>
      <c r="AW104" s="121" t="str">
        <f t="shared" si="23"/>
        <v>IPB</v>
      </c>
      <c r="AX104" s="121" t="str">
        <f>_xlfn.IFNA(VLOOKUP(AD104,Tipologías!$B$3:$G$17,3,0),"")</f>
        <v>LEY 1712 DE 2014 LEY DE TRANSPARENCIA Y DERECHO DE ACCESO A LA INFORMACIÓN. ARTÍCULO 6 DEFINICIONES LITERAL B.</v>
      </c>
      <c r="AY104" s="121" t="str">
        <f>_xlfn.IFNA(VLOOKUP(AD104,Tipologías!$B$3:$G$17,5,0),"")</f>
        <v>N/A</v>
      </c>
      <c r="AZ104" s="121" t="str">
        <f>_xlfn.IFNA(VLOOKUP(AD104,Tipologías!$B$3:$G$17,6,0),"")</f>
        <v xml:space="preserve">N/A
</v>
      </c>
      <c r="BA104" s="108" t="s">
        <v>198</v>
      </c>
      <c r="BB104" s="106">
        <v>45839</v>
      </c>
      <c r="BC104" s="102" t="s">
        <v>195</v>
      </c>
      <c r="BD104" s="101" t="s">
        <v>782</v>
      </c>
      <c r="BE104" s="113" t="s">
        <v>772</v>
      </c>
      <c r="BF104" s="45"/>
      <c r="BG104" s="45"/>
      <c r="BH104" s="45"/>
      <c r="BI104" s="45"/>
      <c r="BJ104" s="45"/>
      <c r="BK104" s="45"/>
      <c r="BL104" s="45"/>
      <c r="BM104" s="45"/>
      <c r="BN104" s="45"/>
      <c r="BO104" s="45"/>
      <c r="BP104" s="45"/>
      <c r="BQ104" s="45"/>
      <c r="BR104" s="45"/>
      <c r="BS104" s="45"/>
      <c r="BT104" s="45"/>
      <c r="BU104" s="45"/>
      <c r="BV104" s="45"/>
      <c r="BW104" s="45"/>
      <c r="BX104" s="45"/>
    </row>
    <row r="105" spans="1:76" s="62" customFormat="1" ht="132" x14ac:dyDescent="0.2">
      <c r="A105" s="155">
        <v>102</v>
      </c>
      <c r="B105" s="103" t="s">
        <v>59</v>
      </c>
      <c r="C105" s="115" t="s">
        <v>658</v>
      </c>
      <c r="D105" s="107" t="s">
        <v>282</v>
      </c>
      <c r="E105" s="107" t="s">
        <v>791</v>
      </c>
      <c r="F105" s="104" t="s">
        <v>792</v>
      </c>
      <c r="G105" s="103" t="s">
        <v>205</v>
      </c>
      <c r="H105" s="104" t="s">
        <v>769</v>
      </c>
      <c r="I105" s="104" t="s">
        <v>769</v>
      </c>
      <c r="J105" s="103" t="s">
        <v>323</v>
      </c>
      <c r="K105" s="104" t="s">
        <v>237</v>
      </c>
      <c r="L105" s="104" t="s">
        <v>324</v>
      </c>
      <c r="M105" s="104" t="s">
        <v>195</v>
      </c>
      <c r="N105" s="104" t="s">
        <v>785</v>
      </c>
      <c r="O105" s="104" t="s">
        <v>151</v>
      </c>
      <c r="P105" s="104" t="s">
        <v>365</v>
      </c>
      <c r="Q105" s="102" t="s">
        <v>238</v>
      </c>
      <c r="R105" s="102" t="s">
        <v>195</v>
      </c>
      <c r="S105" s="104" t="s">
        <v>195</v>
      </c>
      <c r="T105" s="104" t="s">
        <v>195</v>
      </c>
      <c r="U105" s="101" t="s">
        <v>328</v>
      </c>
      <c r="V105" s="101" t="s">
        <v>195</v>
      </c>
      <c r="W105" s="101" t="s">
        <v>195</v>
      </c>
      <c r="X105" s="101" t="s">
        <v>195</v>
      </c>
      <c r="Y105" s="101" t="s">
        <v>195</v>
      </c>
      <c r="Z105" s="101" t="s">
        <v>195</v>
      </c>
      <c r="AA105" s="101" t="s">
        <v>195</v>
      </c>
      <c r="AB105" s="101" t="s">
        <v>195</v>
      </c>
      <c r="AC105" s="105" t="s">
        <v>195</v>
      </c>
      <c r="AD105" s="118" t="s">
        <v>89</v>
      </c>
      <c r="AE105" s="109" t="s">
        <v>130</v>
      </c>
      <c r="AF105" s="120" t="str">
        <f t="shared" si="15"/>
        <v>BAJO</v>
      </c>
      <c r="AG105" s="109" t="s">
        <v>102</v>
      </c>
      <c r="AH105" s="120" t="str">
        <f t="shared" si="16"/>
        <v>MEDIO</v>
      </c>
      <c r="AI105" s="109" t="s">
        <v>113</v>
      </c>
      <c r="AJ105" s="109" t="s">
        <v>124</v>
      </c>
      <c r="AK105" s="120" t="str">
        <f t="shared" si="19"/>
        <v>BAJO</v>
      </c>
      <c r="AL105" s="121" t="str">
        <f>VLOOKUP($AD105,Tipologías!$B$3:$G$17,2,FALSE)</f>
        <v>BAJO</v>
      </c>
      <c r="AM105" s="121">
        <f t="shared" si="17"/>
        <v>1</v>
      </c>
      <c r="AN105" s="121" t="str">
        <f>VLOOKUP($AE105,Tipologías!$A$21:$C$24,3,FALSE)</f>
        <v>BAJO</v>
      </c>
      <c r="AO105" s="121">
        <f t="shared" si="18"/>
        <v>1</v>
      </c>
      <c r="AP105" s="121">
        <f>VLOOKUP($AI105,Tipologías!$A$38:$B$42,2,FALSE)</f>
        <v>1</v>
      </c>
      <c r="AQ105" s="121">
        <f>VLOOKUP($AJ105,Tipologías!$A$46:$B$53,2,FALSE)</f>
        <v>0.25</v>
      </c>
      <c r="AR105" s="121" t="str">
        <f t="shared" si="20"/>
        <v>BAJO</v>
      </c>
      <c r="AS105" s="121" t="str">
        <f>VLOOKUP($AG105,Tipologías!$A$29:$C$33,3,FALSE)</f>
        <v>MEDIO</v>
      </c>
      <c r="AT105" s="121" t="str">
        <f t="shared" si="21"/>
        <v>BAJO</v>
      </c>
      <c r="AU105" s="121" t="str">
        <f t="shared" si="22"/>
        <v>MEDIO</v>
      </c>
      <c r="AV105" s="121" t="str">
        <f>_xlfn.IFNA(VLOOKUP(AD105,Tipologías!$B$3:$G$17,4,0),"")</f>
        <v>INFORMACIÓN PÚBLICA</v>
      </c>
      <c r="AW105" s="121" t="str">
        <f t="shared" si="23"/>
        <v>IPB</v>
      </c>
      <c r="AX105" s="121" t="str">
        <f>_xlfn.IFNA(VLOOKUP(AD105,Tipologías!$B$3:$G$17,3,0),"")</f>
        <v>LEY 1712 DE 2014 LEY DE TRANSPARENCIA Y DERECHO DE ACCESO A LA INFORMACIÓN. ARTÍCULO 6 DEFINICIONES LITERAL B.</v>
      </c>
      <c r="AY105" s="121" t="str">
        <f>_xlfn.IFNA(VLOOKUP(AD105,Tipologías!$B$3:$G$17,5,0),"")</f>
        <v>N/A</v>
      </c>
      <c r="AZ105" s="121" t="str">
        <f>_xlfn.IFNA(VLOOKUP(AD105,Tipologías!$B$3:$G$17,6,0),"")</f>
        <v xml:space="preserve">N/A
</v>
      </c>
      <c r="BA105" s="108" t="s">
        <v>198</v>
      </c>
      <c r="BB105" s="106">
        <v>45839</v>
      </c>
      <c r="BC105" s="102" t="s">
        <v>195</v>
      </c>
      <c r="BD105" s="101" t="s">
        <v>782</v>
      </c>
      <c r="BE105" s="113" t="s">
        <v>772</v>
      </c>
      <c r="BF105" s="45"/>
      <c r="BG105" s="45"/>
      <c r="BH105" s="45"/>
      <c r="BI105" s="45"/>
      <c r="BJ105" s="45"/>
      <c r="BK105" s="45"/>
      <c r="BL105" s="45"/>
      <c r="BM105" s="45"/>
      <c r="BN105" s="45"/>
      <c r="BO105" s="45"/>
      <c r="BP105" s="45"/>
      <c r="BQ105" s="45"/>
      <c r="BR105" s="45"/>
      <c r="BS105" s="45"/>
      <c r="BT105" s="45"/>
      <c r="BU105" s="45"/>
      <c r="BV105" s="45"/>
      <c r="BW105" s="45"/>
      <c r="BX105" s="45"/>
    </row>
    <row r="106" spans="1:76" s="62" customFormat="1" ht="132" x14ac:dyDescent="0.2">
      <c r="A106" s="154">
        <v>103</v>
      </c>
      <c r="B106" s="103" t="s">
        <v>59</v>
      </c>
      <c r="C106" s="115" t="s">
        <v>658</v>
      </c>
      <c r="D106" s="107" t="s">
        <v>282</v>
      </c>
      <c r="E106" s="107" t="s">
        <v>793</v>
      </c>
      <c r="F106" s="104" t="s">
        <v>792</v>
      </c>
      <c r="G106" s="103" t="s">
        <v>205</v>
      </c>
      <c r="H106" s="104" t="s">
        <v>769</v>
      </c>
      <c r="I106" s="104" t="s">
        <v>769</v>
      </c>
      <c r="J106" s="103" t="s">
        <v>323</v>
      </c>
      <c r="K106" s="104" t="s">
        <v>237</v>
      </c>
      <c r="L106" s="104" t="s">
        <v>324</v>
      </c>
      <c r="M106" s="104" t="s">
        <v>195</v>
      </c>
      <c r="N106" s="104" t="s">
        <v>785</v>
      </c>
      <c r="O106" s="104" t="s">
        <v>151</v>
      </c>
      <c r="P106" s="104" t="s">
        <v>778</v>
      </c>
      <c r="Q106" s="102" t="s">
        <v>238</v>
      </c>
      <c r="R106" s="102" t="s">
        <v>195</v>
      </c>
      <c r="S106" s="104" t="s">
        <v>195</v>
      </c>
      <c r="T106" s="104" t="s">
        <v>195</v>
      </c>
      <c r="U106" s="101" t="s">
        <v>328</v>
      </c>
      <c r="V106" s="101" t="s">
        <v>195</v>
      </c>
      <c r="W106" s="101" t="s">
        <v>195</v>
      </c>
      <c r="X106" s="101" t="s">
        <v>195</v>
      </c>
      <c r="Y106" s="101" t="s">
        <v>195</v>
      </c>
      <c r="Z106" s="101" t="s">
        <v>195</v>
      </c>
      <c r="AA106" s="101" t="s">
        <v>195</v>
      </c>
      <c r="AB106" s="101" t="s">
        <v>195</v>
      </c>
      <c r="AC106" s="105" t="s">
        <v>195</v>
      </c>
      <c r="AD106" s="118" t="s">
        <v>89</v>
      </c>
      <c r="AE106" s="109" t="s">
        <v>130</v>
      </c>
      <c r="AF106" s="120" t="str">
        <f t="shared" si="15"/>
        <v>BAJO</v>
      </c>
      <c r="AG106" s="109" t="s">
        <v>102</v>
      </c>
      <c r="AH106" s="120" t="str">
        <f t="shared" si="16"/>
        <v>MEDIO</v>
      </c>
      <c r="AI106" s="109" t="s">
        <v>113</v>
      </c>
      <c r="AJ106" s="109" t="s">
        <v>124</v>
      </c>
      <c r="AK106" s="120" t="str">
        <f t="shared" si="19"/>
        <v>BAJO</v>
      </c>
      <c r="AL106" s="121" t="str">
        <f>VLOOKUP($AD106,Tipologías!$B$3:$G$17,2,FALSE)</f>
        <v>BAJO</v>
      </c>
      <c r="AM106" s="121">
        <f t="shared" si="17"/>
        <v>1</v>
      </c>
      <c r="AN106" s="121" t="str">
        <f>VLOOKUP($AE106,Tipologías!$A$21:$C$24,3,FALSE)</f>
        <v>BAJO</v>
      </c>
      <c r="AO106" s="121">
        <f t="shared" si="18"/>
        <v>1</v>
      </c>
      <c r="AP106" s="121">
        <f>VLOOKUP($AI106,Tipologías!$A$38:$B$42,2,FALSE)</f>
        <v>1</v>
      </c>
      <c r="AQ106" s="121">
        <f>VLOOKUP($AJ106,Tipologías!$A$46:$B$53,2,FALSE)</f>
        <v>0.25</v>
      </c>
      <c r="AR106" s="121" t="str">
        <f t="shared" si="20"/>
        <v>BAJO</v>
      </c>
      <c r="AS106" s="121" t="str">
        <f>VLOOKUP($AG106,Tipologías!$A$29:$C$33,3,FALSE)</f>
        <v>MEDIO</v>
      </c>
      <c r="AT106" s="121" t="str">
        <f t="shared" si="21"/>
        <v>BAJO</v>
      </c>
      <c r="AU106" s="121" t="str">
        <f t="shared" si="22"/>
        <v>MEDIO</v>
      </c>
      <c r="AV106" s="121" t="str">
        <f>_xlfn.IFNA(VLOOKUP(AD106,Tipologías!$B$3:$G$17,4,0),"")</f>
        <v>INFORMACIÓN PÚBLICA</v>
      </c>
      <c r="AW106" s="121" t="str">
        <f t="shared" si="23"/>
        <v>IPB</v>
      </c>
      <c r="AX106" s="121" t="str">
        <f>_xlfn.IFNA(VLOOKUP(AD106,Tipologías!$B$3:$G$17,3,0),"")</f>
        <v>LEY 1712 DE 2014 LEY DE TRANSPARENCIA Y DERECHO DE ACCESO A LA INFORMACIÓN. ARTÍCULO 6 DEFINICIONES LITERAL B.</v>
      </c>
      <c r="AY106" s="121" t="str">
        <f>_xlfn.IFNA(VLOOKUP(AD106,Tipologías!$B$3:$G$17,5,0),"")</f>
        <v>N/A</v>
      </c>
      <c r="AZ106" s="121" t="str">
        <f>_xlfn.IFNA(VLOOKUP(AD106,Tipologías!$B$3:$G$17,6,0),"")</f>
        <v xml:space="preserve">N/A
</v>
      </c>
      <c r="BA106" s="108" t="s">
        <v>198</v>
      </c>
      <c r="BB106" s="106">
        <v>45839</v>
      </c>
      <c r="BC106" s="102" t="s">
        <v>195</v>
      </c>
      <c r="BD106" s="101" t="s">
        <v>782</v>
      </c>
      <c r="BE106" s="113" t="s">
        <v>772</v>
      </c>
      <c r="BF106" s="45"/>
      <c r="BG106" s="45"/>
      <c r="BH106" s="45"/>
      <c r="BI106" s="45"/>
      <c r="BJ106" s="45"/>
      <c r="BK106" s="45"/>
      <c r="BL106" s="45"/>
      <c r="BM106" s="45"/>
      <c r="BN106" s="45"/>
      <c r="BO106" s="45"/>
      <c r="BP106" s="45"/>
      <c r="BQ106" s="45"/>
      <c r="BR106" s="45"/>
      <c r="BS106" s="45"/>
      <c r="BT106" s="45"/>
      <c r="BU106" s="45"/>
      <c r="BV106" s="45"/>
      <c r="BW106" s="45"/>
      <c r="BX106" s="45"/>
    </row>
    <row r="107" spans="1:76" s="61" customFormat="1" ht="180" x14ac:dyDescent="0.2">
      <c r="A107" s="155">
        <v>104</v>
      </c>
      <c r="B107" s="103" t="s">
        <v>59</v>
      </c>
      <c r="C107" s="115" t="s">
        <v>658</v>
      </c>
      <c r="D107" s="107" t="s">
        <v>282</v>
      </c>
      <c r="E107" s="107" t="s">
        <v>794</v>
      </c>
      <c r="F107" s="104" t="s">
        <v>795</v>
      </c>
      <c r="G107" s="103" t="s">
        <v>205</v>
      </c>
      <c r="H107" s="104" t="s">
        <v>769</v>
      </c>
      <c r="I107" s="104" t="s">
        <v>769</v>
      </c>
      <c r="J107" s="103" t="s">
        <v>323</v>
      </c>
      <c r="K107" s="104" t="s">
        <v>237</v>
      </c>
      <c r="L107" s="104" t="s">
        <v>324</v>
      </c>
      <c r="M107" s="104" t="s">
        <v>195</v>
      </c>
      <c r="N107" s="104" t="s">
        <v>785</v>
      </c>
      <c r="O107" s="104" t="s">
        <v>151</v>
      </c>
      <c r="P107" s="104" t="s">
        <v>778</v>
      </c>
      <c r="Q107" s="102" t="s">
        <v>238</v>
      </c>
      <c r="R107" s="102" t="s">
        <v>195</v>
      </c>
      <c r="S107" s="104" t="s">
        <v>195</v>
      </c>
      <c r="T107" s="104" t="s">
        <v>195</v>
      </c>
      <c r="U107" s="101" t="s">
        <v>328</v>
      </c>
      <c r="V107" s="101" t="s">
        <v>195</v>
      </c>
      <c r="W107" s="101" t="s">
        <v>195</v>
      </c>
      <c r="X107" s="101" t="s">
        <v>195</v>
      </c>
      <c r="Y107" s="101" t="s">
        <v>195</v>
      </c>
      <c r="Z107" s="101" t="s">
        <v>195</v>
      </c>
      <c r="AA107" s="101" t="s">
        <v>195</v>
      </c>
      <c r="AB107" s="101" t="s">
        <v>195</v>
      </c>
      <c r="AC107" s="105" t="s">
        <v>195</v>
      </c>
      <c r="AD107" s="118" t="s">
        <v>89</v>
      </c>
      <c r="AE107" s="109" t="s">
        <v>130</v>
      </c>
      <c r="AF107" s="120" t="str">
        <f t="shared" si="15"/>
        <v>BAJO</v>
      </c>
      <c r="AG107" s="109" t="s">
        <v>102</v>
      </c>
      <c r="AH107" s="120" t="str">
        <f t="shared" si="16"/>
        <v>MEDIO</v>
      </c>
      <c r="AI107" s="109" t="s">
        <v>113</v>
      </c>
      <c r="AJ107" s="109" t="s">
        <v>124</v>
      </c>
      <c r="AK107" s="120" t="str">
        <f t="shared" si="19"/>
        <v>BAJO</v>
      </c>
      <c r="AL107" s="121" t="str">
        <f>VLOOKUP($AD107,Tipologías!$B$3:$G$17,2,FALSE)</f>
        <v>BAJO</v>
      </c>
      <c r="AM107" s="121">
        <f t="shared" si="17"/>
        <v>1</v>
      </c>
      <c r="AN107" s="121" t="str">
        <f>VLOOKUP($AE107,Tipologías!$A$21:$C$24,3,FALSE)</f>
        <v>BAJO</v>
      </c>
      <c r="AO107" s="121">
        <f t="shared" si="18"/>
        <v>1</v>
      </c>
      <c r="AP107" s="121">
        <f>VLOOKUP($AI107,Tipologías!$A$38:$B$42,2,FALSE)</f>
        <v>1</v>
      </c>
      <c r="AQ107" s="121">
        <f>VLOOKUP($AJ107,Tipologías!$A$46:$B$53,2,FALSE)</f>
        <v>0.25</v>
      </c>
      <c r="AR107" s="121" t="str">
        <f t="shared" si="20"/>
        <v>BAJO</v>
      </c>
      <c r="AS107" s="121" t="str">
        <f>VLOOKUP($AG107,Tipologías!$A$29:$C$33,3,FALSE)</f>
        <v>MEDIO</v>
      </c>
      <c r="AT107" s="121" t="str">
        <f t="shared" si="21"/>
        <v>BAJO</v>
      </c>
      <c r="AU107" s="121" t="str">
        <f t="shared" si="22"/>
        <v>MEDIO</v>
      </c>
      <c r="AV107" s="121" t="str">
        <f>_xlfn.IFNA(VLOOKUP(AD107,Tipologías!$B$3:$G$17,4,0),"")</f>
        <v>INFORMACIÓN PÚBLICA</v>
      </c>
      <c r="AW107" s="121" t="str">
        <f t="shared" si="23"/>
        <v>IPB</v>
      </c>
      <c r="AX107" s="121" t="str">
        <f>_xlfn.IFNA(VLOOKUP(AD107,Tipologías!$B$3:$G$17,3,0),"")</f>
        <v>LEY 1712 DE 2014 LEY DE TRANSPARENCIA Y DERECHO DE ACCESO A LA INFORMACIÓN. ARTÍCULO 6 DEFINICIONES LITERAL B.</v>
      </c>
      <c r="AY107" s="121" t="str">
        <f>_xlfn.IFNA(VLOOKUP(AD107,Tipologías!$B$3:$G$17,5,0),"")</f>
        <v>N/A</v>
      </c>
      <c r="AZ107" s="121" t="str">
        <f>_xlfn.IFNA(VLOOKUP(AD107,Tipologías!$B$3:$G$17,6,0),"")</f>
        <v xml:space="preserve">N/A
</v>
      </c>
      <c r="BA107" s="108" t="s">
        <v>198</v>
      </c>
      <c r="BB107" s="106">
        <v>45839</v>
      </c>
      <c r="BC107" s="102" t="s">
        <v>195</v>
      </c>
      <c r="BD107" s="101" t="s">
        <v>782</v>
      </c>
      <c r="BE107" s="113" t="s">
        <v>772</v>
      </c>
      <c r="BF107" s="45"/>
      <c r="BG107" s="45"/>
      <c r="BH107" s="45"/>
      <c r="BI107" s="45"/>
      <c r="BJ107" s="45"/>
      <c r="BK107" s="45"/>
      <c r="BL107" s="45"/>
      <c r="BM107" s="45"/>
      <c r="BN107" s="45"/>
      <c r="BO107" s="45"/>
      <c r="BP107" s="45"/>
      <c r="BQ107" s="45"/>
      <c r="BR107" s="45"/>
      <c r="BS107" s="45"/>
      <c r="BT107" s="45"/>
      <c r="BU107" s="45"/>
      <c r="BV107" s="45"/>
      <c r="BW107" s="45"/>
      <c r="BX107" s="45"/>
    </row>
    <row r="108" spans="1:76" s="61" customFormat="1" ht="168" x14ac:dyDescent="0.2">
      <c r="A108" s="154">
        <v>105</v>
      </c>
      <c r="B108" s="103" t="s">
        <v>59</v>
      </c>
      <c r="C108" s="115" t="s">
        <v>658</v>
      </c>
      <c r="D108" s="107" t="s">
        <v>282</v>
      </c>
      <c r="E108" s="107" t="s">
        <v>796</v>
      </c>
      <c r="F108" s="104" t="s">
        <v>797</v>
      </c>
      <c r="G108" s="103" t="s">
        <v>205</v>
      </c>
      <c r="H108" s="104" t="s">
        <v>769</v>
      </c>
      <c r="I108" s="104" t="s">
        <v>769</v>
      </c>
      <c r="J108" s="103" t="s">
        <v>323</v>
      </c>
      <c r="K108" s="104" t="s">
        <v>237</v>
      </c>
      <c r="L108" s="104" t="s">
        <v>324</v>
      </c>
      <c r="M108" s="104" t="s">
        <v>195</v>
      </c>
      <c r="N108" s="104" t="s">
        <v>785</v>
      </c>
      <c r="O108" s="104" t="s">
        <v>151</v>
      </c>
      <c r="P108" s="104" t="s">
        <v>778</v>
      </c>
      <c r="Q108" s="102" t="s">
        <v>238</v>
      </c>
      <c r="R108" s="102" t="s">
        <v>195</v>
      </c>
      <c r="S108" s="104" t="s">
        <v>195</v>
      </c>
      <c r="T108" s="104" t="s">
        <v>195</v>
      </c>
      <c r="U108" s="101" t="s">
        <v>328</v>
      </c>
      <c r="V108" s="101" t="s">
        <v>195</v>
      </c>
      <c r="W108" s="101" t="s">
        <v>195</v>
      </c>
      <c r="X108" s="101" t="s">
        <v>195</v>
      </c>
      <c r="Y108" s="101" t="s">
        <v>195</v>
      </c>
      <c r="Z108" s="101" t="s">
        <v>195</v>
      </c>
      <c r="AA108" s="101" t="s">
        <v>195</v>
      </c>
      <c r="AB108" s="101" t="s">
        <v>195</v>
      </c>
      <c r="AC108" s="105" t="s">
        <v>195</v>
      </c>
      <c r="AD108" s="118" t="s">
        <v>89</v>
      </c>
      <c r="AE108" s="109" t="s">
        <v>130</v>
      </c>
      <c r="AF108" s="120" t="str">
        <f t="shared" si="15"/>
        <v>BAJO</v>
      </c>
      <c r="AG108" s="109" t="s">
        <v>102</v>
      </c>
      <c r="AH108" s="120" t="str">
        <f t="shared" si="16"/>
        <v>MEDIO</v>
      </c>
      <c r="AI108" s="109" t="s">
        <v>113</v>
      </c>
      <c r="AJ108" s="109" t="s">
        <v>124</v>
      </c>
      <c r="AK108" s="120" t="str">
        <f t="shared" si="19"/>
        <v>BAJO</v>
      </c>
      <c r="AL108" s="121" t="str">
        <f>VLOOKUP($AD108,Tipologías!$B$3:$G$17,2,FALSE)</f>
        <v>BAJO</v>
      </c>
      <c r="AM108" s="121">
        <f t="shared" si="17"/>
        <v>1</v>
      </c>
      <c r="AN108" s="121" t="str">
        <f>VLOOKUP($AE108,Tipologías!$A$21:$C$24,3,FALSE)</f>
        <v>BAJO</v>
      </c>
      <c r="AO108" s="121">
        <f t="shared" si="18"/>
        <v>1</v>
      </c>
      <c r="AP108" s="121">
        <f>VLOOKUP($AI108,Tipologías!$A$38:$B$42,2,FALSE)</f>
        <v>1</v>
      </c>
      <c r="AQ108" s="121">
        <f>VLOOKUP($AJ108,Tipologías!$A$46:$B$53,2,FALSE)</f>
        <v>0.25</v>
      </c>
      <c r="AR108" s="121" t="str">
        <f t="shared" si="20"/>
        <v>BAJO</v>
      </c>
      <c r="AS108" s="121" t="str">
        <f>VLOOKUP($AG108,Tipologías!$A$29:$C$33,3,FALSE)</f>
        <v>MEDIO</v>
      </c>
      <c r="AT108" s="121" t="str">
        <f t="shared" si="21"/>
        <v>BAJO</v>
      </c>
      <c r="AU108" s="121" t="str">
        <f t="shared" si="22"/>
        <v>MEDIO</v>
      </c>
      <c r="AV108" s="121" t="str">
        <f>_xlfn.IFNA(VLOOKUP(AD108,Tipologías!$B$3:$G$17,4,0),"")</f>
        <v>INFORMACIÓN PÚBLICA</v>
      </c>
      <c r="AW108" s="121" t="str">
        <f t="shared" si="23"/>
        <v>IPB</v>
      </c>
      <c r="AX108" s="121" t="str">
        <f>_xlfn.IFNA(VLOOKUP(AD108,Tipologías!$B$3:$G$17,3,0),"")</f>
        <v>LEY 1712 DE 2014 LEY DE TRANSPARENCIA Y DERECHO DE ACCESO A LA INFORMACIÓN. ARTÍCULO 6 DEFINICIONES LITERAL B.</v>
      </c>
      <c r="AY108" s="121" t="str">
        <f>_xlfn.IFNA(VLOOKUP(AD108,Tipologías!$B$3:$G$17,5,0),"")</f>
        <v>N/A</v>
      </c>
      <c r="AZ108" s="121" t="str">
        <f>_xlfn.IFNA(VLOOKUP(AD108,Tipologías!$B$3:$G$17,6,0),"")</f>
        <v xml:space="preserve">N/A
</v>
      </c>
      <c r="BA108" s="108" t="s">
        <v>198</v>
      </c>
      <c r="BB108" s="106">
        <v>45839</v>
      </c>
      <c r="BC108" s="102" t="s">
        <v>195</v>
      </c>
      <c r="BD108" s="101" t="s">
        <v>782</v>
      </c>
      <c r="BE108" s="113" t="s">
        <v>772</v>
      </c>
      <c r="BF108" s="45"/>
      <c r="BG108" s="45"/>
      <c r="BH108" s="45"/>
      <c r="BI108" s="45"/>
      <c r="BJ108" s="45"/>
      <c r="BK108" s="45"/>
      <c r="BL108" s="45"/>
      <c r="BM108" s="45"/>
      <c r="BN108" s="45"/>
      <c r="BO108" s="45"/>
      <c r="BP108" s="45"/>
      <c r="BQ108" s="45"/>
      <c r="BR108" s="45"/>
      <c r="BS108" s="45"/>
      <c r="BT108" s="45"/>
      <c r="BU108" s="45"/>
      <c r="BV108" s="45"/>
      <c r="BW108" s="45"/>
      <c r="BX108" s="45"/>
    </row>
    <row r="109" spans="1:76" s="61" customFormat="1" ht="409.5" x14ac:dyDescent="0.2">
      <c r="A109" s="155">
        <v>106</v>
      </c>
      <c r="B109" s="103" t="s">
        <v>59</v>
      </c>
      <c r="C109" s="115" t="s">
        <v>658</v>
      </c>
      <c r="D109" s="107" t="s">
        <v>282</v>
      </c>
      <c r="E109" s="107" t="s">
        <v>798</v>
      </c>
      <c r="F109" s="104" t="s">
        <v>799</v>
      </c>
      <c r="G109" s="103" t="s">
        <v>174</v>
      </c>
      <c r="H109" s="104" t="s">
        <v>769</v>
      </c>
      <c r="I109" s="104" t="s">
        <v>769</v>
      </c>
      <c r="J109" s="103" t="s">
        <v>486</v>
      </c>
      <c r="K109" s="104" t="s">
        <v>237</v>
      </c>
      <c r="L109" s="104" t="s">
        <v>396</v>
      </c>
      <c r="M109" s="104" t="s">
        <v>800</v>
      </c>
      <c r="N109" s="104" t="s">
        <v>801</v>
      </c>
      <c r="O109" s="104" t="s">
        <v>151</v>
      </c>
      <c r="P109" s="104" t="s">
        <v>802</v>
      </c>
      <c r="Q109" s="102" t="s">
        <v>195</v>
      </c>
      <c r="R109" s="102" t="s">
        <v>238</v>
      </c>
      <c r="S109" s="104" t="s">
        <v>195</v>
      </c>
      <c r="T109" s="104" t="s">
        <v>195</v>
      </c>
      <c r="U109" s="101" t="s">
        <v>239</v>
      </c>
      <c r="V109" s="101" t="s">
        <v>328</v>
      </c>
      <c r="W109" s="101" t="s">
        <v>239</v>
      </c>
      <c r="X109" s="101" t="s">
        <v>328</v>
      </c>
      <c r="Y109" s="101" t="s">
        <v>239</v>
      </c>
      <c r="Z109" s="101" t="s">
        <v>328</v>
      </c>
      <c r="AA109" s="101" t="s">
        <v>239</v>
      </c>
      <c r="AB109" s="101" t="s">
        <v>239</v>
      </c>
      <c r="AC109" s="105" t="s">
        <v>195</v>
      </c>
      <c r="AD109" s="118" t="s">
        <v>206</v>
      </c>
      <c r="AE109" s="109" t="s">
        <v>132</v>
      </c>
      <c r="AF109" s="120" t="str">
        <f t="shared" si="15"/>
        <v>ALTO</v>
      </c>
      <c r="AG109" s="109" t="s">
        <v>102</v>
      </c>
      <c r="AH109" s="120" t="str">
        <f t="shared" si="16"/>
        <v>MEDIO</v>
      </c>
      <c r="AI109" s="109" t="s">
        <v>113</v>
      </c>
      <c r="AJ109" s="109" t="s">
        <v>124</v>
      </c>
      <c r="AK109" s="120" t="str">
        <f t="shared" si="19"/>
        <v>BAJO</v>
      </c>
      <c r="AL109" s="121" t="str">
        <f>VLOOKUP($AD109,Tipologías!$B$3:$G$17,2,FALSE)</f>
        <v>ALTO</v>
      </c>
      <c r="AM109" s="121">
        <f t="shared" si="17"/>
        <v>3</v>
      </c>
      <c r="AN109" s="121" t="str">
        <f>VLOOKUP($AE109,Tipologías!$A$21:$C$24,3,FALSE)</f>
        <v>MEDIO</v>
      </c>
      <c r="AO109" s="121">
        <f t="shared" si="18"/>
        <v>2</v>
      </c>
      <c r="AP109" s="121">
        <f>VLOOKUP($AI109,Tipologías!$A$38:$B$42,2,FALSE)</f>
        <v>1</v>
      </c>
      <c r="AQ109" s="121">
        <f>VLOOKUP($AJ109,Tipologías!$A$46:$B$53,2,FALSE)</f>
        <v>0.25</v>
      </c>
      <c r="AR109" s="121" t="str">
        <f t="shared" si="20"/>
        <v>ALTO</v>
      </c>
      <c r="AS109" s="121" t="str">
        <f>VLOOKUP($AG109,Tipologías!$A$29:$C$33,3,FALSE)</f>
        <v>MEDIO</v>
      </c>
      <c r="AT109" s="121" t="str">
        <f t="shared" si="21"/>
        <v>BAJO</v>
      </c>
      <c r="AU109" s="121" t="str">
        <f t="shared" si="22"/>
        <v>MEDIO</v>
      </c>
      <c r="AV109" s="121" t="str">
        <f>_xlfn.IFNA(VLOOKUP(AD109,Tipologías!$B$3:$G$17,4,0),"")</f>
        <v>INFORMACIÓN PÚBLICA CLASIFICADA</v>
      </c>
      <c r="AW109" s="121" t="str">
        <f t="shared" si="23"/>
        <v>IPC</v>
      </c>
      <c r="AX109" s="121" t="str">
        <f>_xlfn.IFNA(VLOOKUP(AD109,Tipologías!$B$3:$G$17,3,0),"")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109" s="121" t="str">
        <f>_xlfn.IFNA(VLOOKUP(AD109,Tipologías!$B$3:$G$17,5,0),"")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109" s="121" t="str">
        <f>_xlfn.IFNA(VLOOKUP(AD109,Tipologías!$B$3:$G$17,6,0),"")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109" s="108" t="s">
        <v>197</v>
      </c>
      <c r="BB109" s="106">
        <v>45839</v>
      </c>
      <c r="BC109" s="108" t="s">
        <v>201</v>
      </c>
      <c r="BD109" s="101" t="s">
        <v>771</v>
      </c>
      <c r="BE109" s="113" t="s">
        <v>772</v>
      </c>
      <c r="BF109" s="45"/>
      <c r="BG109" s="45"/>
      <c r="BH109" s="45"/>
      <c r="BI109" s="45"/>
      <c r="BJ109" s="45"/>
      <c r="BK109" s="45"/>
      <c r="BL109" s="45"/>
      <c r="BM109" s="45"/>
      <c r="BN109" s="45"/>
      <c r="BO109" s="45"/>
      <c r="BP109" s="45"/>
      <c r="BQ109" s="45"/>
      <c r="BR109" s="45"/>
      <c r="BS109" s="45"/>
      <c r="BT109" s="45"/>
      <c r="BU109" s="45"/>
      <c r="BV109" s="45"/>
      <c r="BW109" s="45"/>
      <c r="BX109" s="45"/>
    </row>
    <row r="110" spans="1:76" s="61" customFormat="1" ht="409.5" x14ac:dyDescent="0.2">
      <c r="A110" s="154">
        <v>107</v>
      </c>
      <c r="B110" s="103" t="s">
        <v>59</v>
      </c>
      <c r="C110" s="115" t="s">
        <v>658</v>
      </c>
      <c r="D110" s="107" t="s">
        <v>282</v>
      </c>
      <c r="E110" s="107" t="s">
        <v>803</v>
      </c>
      <c r="F110" s="104" t="s">
        <v>804</v>
      </c>
      <c r="G110" s="103" t="s">
        <v>174</v>
      </c>
      <c r="H110" s="104" t="s">
        <v>769</v>
      </c>
      <c r="I110" s="104" t="s">
        <v>769</v>
      </c>
      <c r="J110" s="103" t="s">
        <v>323</v>
      </c>
      <c r="K110" s="104" t="s">
        <v>237</v>
      </c>
      <c r="L110" s="104" t="s">
        <v>396</v>
      </c>
      <c r="M110" s="104" t="s">
        <v>195</v>
      </c>
      <c r="N110" s="104" t="s">
        <v>805</v>
      </c>
      <c r="O110" s="104" t="s">
        <v>146</v>
      </c>
      <c r="P110" s="104" t="s">
        <v>398</v>
      </c>
      <c r="Q110" s="102" t="s">
        <v>195</v>
      </c>
      <c r="R110" s="102" t="s">
        <v>238</v>
      </c>
      <c r="S110" s="104" t="s">
        <v>195</v>
      </c>
      <c r="T110" s="104" t="s">
        <v>195</v>
      </c>
      <c r="U110" s="101" t="s">
        <v>239</v>
      </c>
      <c r="V110" s="101" t="s">
        <v>328</v>
      </c>
      <c r="W110" s="101" t="s">
        <v>239</v>
      </c>
      <c r="X110" s="101" t="s">
        <v>328</v>
      </c>
      <c r="Y110" s="101" t="s">
        <v>239</v>
      </c>
      <c r="Z110" s="101" t="s">
        <v>328</v>
      </c>
      <c r="AA110" s="101" t="s">
        <v>239</v>
      </c>
      <c r="AB110" s="101" t="s">
        <v>328</v>
      </c>
      <c r="AC110" s="105" t="s">
        <v>195</v>
      </c>
      <c r="AD110" s="118" t="s">
        <v>206</v>
      </c>
      <c r="AE110" s="109" t="s">
        <v>132</v>
      </c>
      <c r="AF110" s="120" t="str">
        <f t="shared" si="15"/>
        <v>ALTO</v>
      </c>
      <c r="AG110" s="109" t="s">
        <v>102</v>
      </c>
      <c r="AH110" s="120" t="str">
        <f t="shared" si="16"/>
        <v>MEDIO</v>
      </c>
      <c r="AI110" s="109" t="s">
        <v>113</v>
      </c>
      <c r="AJ110" s="109" t="s">
        <v>124</v>
      </c>
      <c r="AK110" s="120" t="str">
        <f t="shared" si="19"/>
        <v>BAJO</v>
      </c>
      <c r="AL110" s="121" t="str">
        <f>VLOOKUP($AD110,Tipologías!$B$3:$G$17,2,FALSE)</f>
        <v>ALTO</v>
      </c>
      <c r="AM110" s="121">
        <f t="shared" si="17"/>
        <v>3</v>
      </c>
      <c r="AN110" s="121" t="str">
        <f>VLOOKUP($AE110,Tipologías!$A$21:$C$24,3,FALSE)</f>
        <v>MEDIO</v>
      </c>
      <c r="AO110" s="121">
        <f t="shared" si="18"/>
        <v>2</v>
      </c>
      <c r="AP110" s="121">
        <f>VLOOKUP($AI110,Tipologías!$A$38:$B$42,2,FALSE)</f>
        <v>1</v>
      </c>
      <c r="AQ110" s="121">
        <f>VLOOKUP($AJ110,Tipologías!$A$46:$B$53,2,FALSE)</f>
        <v>0.25</v>
      </c>
      <c r="AR110" s="121" t="str">
        <f t="shared" si="20"/>
        <v>ALTO</v>
      </c>
      <c r="AS110" s="121" t="str">
        <f>VLOOKUP($AG110,Tipologías!$A$29:$C$33,3,FALSE)</f>
        <v>MEDIO</v>
      </c>
      <c r="AT110" s="121" t="str">
        <f t="shared" si="21"/>
        <v>BAJO</v>
      </c>
      <c r="AU110" s="121" t="str">
        <f t="shared" si="22"/>
        <v>MEDIO</v>
      </c>
      <c r="AV110" s="121" t="str">
        <f>_xlfn.IFNA(VLOOKUP(AD110,Tipologías!$B$3:$G$17,4,0),"")</f>
        <v>INFORMACIÓN PÚBLICA CLASIFICADA</v>
      </c>
      <c r="AW110" s="121" t="str">
        <f t="shared" si="23"/>
        <v>IPC</v>
      </c>
      <c r="AX110" s="121" t="str">
        <f>_xlfn.IFNA(VLOOKUP(AD110,Tipologías!$B$3:$G$17,3,0),"")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110" s="121" t="str">
        <f>_xlfn.IFNA(VLOOKUP(AD110,Tipologías!$B$3:$G$17,5,0),"")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110" s="121" t="str">
        <f>_xlfn.IFNA(VLOOKUP(AD110,Tipologías!$B$3:$G$17,6,0),"")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110" s="108" t="s">
        <v>197</v>
      </c>
      <c r="BB110" s="106">
        <v>45839</v>
      </c>
      <c r="BC110" s="108" t="s">
        <v>201</v>
      </c>
      <c r="BD110" s="101" t="s">
        <v>806</v>
      </c>
      <c r="BE110" s="113" t="s">
        <v>772</v>
      </c>
      <c r="BF110" s="45"/>
      <c r="BG110" s="45"/>
      <c r="BH110" s="45"/>
      <c r="BI110" s="45"/>
      <c r="BJ110" s="45"/>
      <c r="BK110" s="45"/>
      <c r="BL110" s="45"/>
      <c r="BM110" s="45"/>
      <c r="BN110" s="45"/>
      <c r="BO110" s="45"/>
      <c r="BP110" s="45"/>
      <c r="BQ110" s="45"/>
      <c r="BR110" s="45"/>
      <c r="BS110" s="45"/>
      <c r="BT110" s="45"/>
      <c r="BU110" s="45"/>
      <c r="BV110" s="45"/>
      <c r="BW110" s="45"/>
      <c r="BX110" s="45"/>
    </row>
    <row r="111" spans="1:76" s="61" customFormat="1" ht="132" x14ac:dyDescent="0.2">
      <c r="A111" s="155">
        <v>108</v>
      </c>
      <c r="B111" s="103" t="s">
        <v>59</v>
      </c>
      <c r="C111" s="115" t="s">
        <v>658</v>
      </c>
      <c r="D111" s="107" t="s">
        <v>282</v>
      </c>
      <c r="E111" s="107" t="s">
        <v>807</v>
      </c>
      <c r="F111" s="104" t="s">
        <v>792</v>
      </c>
      <c r="G111" s="103" t="s">
        <v>205</v>
      </c>
      <c r="H111" s="104" t="s">
        <v>769</v>
      </c>
      <c r="I111" s="104" t="s">
        <v>769</v>
      </c>
      <c r="J111" s="103" t="s">
        <v>323</v>
      </c>
      <c r="K111" s="104" t="s">
        <v>237</v>
      </c>
      <c r="L111" s="104" t="s">
        <v>324</v>
      </c>
      <c r="M111" s="104" t="s">
        <v>195</v>
      </c>
      <c r="N111" s="104" t="s">
        <v>785</v>
      </c>
      <c r="O111" s="104" t="s">
        <v>151</v>
      </c>
      <c r="P111" s="104" t="s">
        <v>778</v>
      </c>
      <c r="Q111" s="102" t="s">
        <v>238</v>
      </c>
      <c r="R111" s="102" t="s">
        <v>195</v>
      </c>
      <c r="S111" s="104" t="s">
        <v>195</v>
      </c>
      <c r="T111" s="104" t="s">
        <v>195</v>
      </c>
      <c r="U111" s="101" t="s">
        <v>328</v>
      </c>
      <c r="V111" s="101" t="s">
        <v>195</v>
      </c>
      <c r="W111" s="101" t="s">
        <v>195</v>
      </c>
      <c r="X111" s="101" t="s">
        <v>195</v>
      </c>
      <c r="Y111" s="101" t="s">
        <v>195</v>
      </c>
      <c r="Z111" s="101" t="s">
        <v>195</v>
      </c>
      <c r="AA111" s="101" t="s">
        <v>195</v>
      </c>
      <c r="AB111" s="101" t="s">
        <v>195</v>
      </c>
      <c r="AC111" s="105" t="s">
        <v>195</v>
      </c>
      <c r="AD111" s="118" t="s">
        <v>89</v>
      </c>
      <c r="AE111" s="109" t="s">
        <v>130</v>
      </c>
      <c r="AF111" s="120" t="str">
        <f t="shared" si="15"/>
        <v>BAJO</v>
      </c>
      <c r="AG111" s="109" t="s">
        <v>102</v>
      </c>
      <c r="AH111" s="120" t="str">
        <f t="shared" si="16"/>
        <v>MEDIO</v>
      </c>
      <c r="AI111" s="109" t="s">
        <v>113</v>
      </c>
      <c r="AJ111" s="109" t="s">
        <v>124</v>
      </c>
      <c r="AK111" s="120" t="str">
        <f t="shared" si="19"/>
        <v>BAJO</v>
      </c>
      <c r="AL111" s="121" t="str">
        <f>VLOOKUP($AD111,Tipologías!$B$3:$G$17,2,FALSE)</f>
        <v>BAJO</v>
      </c>
      <c r="AM111" s="121">
        <f t="shared" si="17"/>
        <v>1</v>
      </c>
      <c r="AN111" s="121" t="str">
        <f>VLOOKUP($AE111,Tipologías!$A$21:$C$24,3,FALSE)</f>
        <v>BAJO</v>
      </c>
      <c r="AO111" s="121">
        <f t="shared" si="18"/>
        <v>1</v>
      </c>
      <c r="AP111" s="121">
        <f>VLOOKUP($AI111,Tipologías!$A$38:$B$42,2,FALSE)</f>
        <v>1</v>
      </c>
      <c r="AQ111" s="121">
        <f>VLOOKUP($AJ111,Tipologías!$A$46:$B$53,2,FALSE)</f>
        <v>0.25</v>
      </c>
      <c r="AR111" s="121" t="str">
        <f t="shared" si="20"/>
        <v>BAJO</v>
      </c>
      <c r="AS111" s="121" t="str">
        <f>VLOOKUP($AG111,Tipologías!$A$29:$C$33,3,FALSE)</f>
        <v>MEDIO</v>
      </c>
      <c r="AT111" s="121" t="str">
        <f t="shared" si="21"/>
        <v>BAJO</v>
      </c>
      <c r="AU111" s="121" t="str">
        <f t="shared" si="22"/>
        <v>MEDIO</v>
      </c>
      <c r="AV111" s="121" t="str">
        <f>_xlfn.IFNA(VLOOKUP(AD111,Tipologías!$B$3:$G$17,4,0),"")</f>
        <v>INFORMACIÓN PÚBLICA</v>
      </c>
      <c r="AW111" s="121" t="str">
        <f t="shared" si="23"/>
        <v>IPB</v>
      </c>
      <c r="AX111" s="121" t="str">
        <f>_xlfn.IFNA(VLOOKUP(AD111,Tipologías!$B$3:$G$17,3,0),"")</f>
        <v>LEY 1712 DE 2014 LEY DE TRANSPARENCIA Y DERECHO DE ACCESO A LA INFORMACIÓN. ARTÍCULO 6 DEFINICIONES LITERAL B.</v>
      </c>
      <c r="AY111" s="121" t="str">
        <f>_xlfn.IFNA(VLOOKUP(AD111,Tipologías!$B$3:$G$17,5,0),"")</f>
        <v>N/A</v>
      </c>
      <c r="AZ111" s="121" t="str">
        <f>_xlfn.IFNA(VLOOKUP(AD111,Tipologías!$B$3:$G$17,6,0),"")</f>
        <v xml:space="preserve">N/A
</v>
      </c>
      <c r="BA111" s="108" t="s">
        <v>198</v>
      </c>
      <c r="BB111" s="106">
        <v>45839</v>
      </c>
      <c r="BC111" s="102" t="s">
        <v>195</v>
      </c>
      <c r="BD111" s="101" t="s">
        <v>782</v>
      </c>
      <c r="BE111" s="113" t="s">
        <v>772</v>
      </c>
      <c r="BF111" s="45"/>
      <c r="BG111" s="45"/>
      <c r="BH111" s="45"/>
      <c r="BI111" s="45"/>
      <c r="BJ111" s="45"/>
      <c r="BK111" s="45"/>
      <c r="BL111" s="45"/>
      <c r="BM111" s="45"/>
      <c r="BN111" s="45"/>
      <c r="BO111" s="45"/>
      <c r="BP111" s="45"/>
      <c r="BQ111" s="45"/>
      <c r="BR111" s="45"/>
      <c r="BS111" s="45"/>
      <c r="BT111" s="45"/>
      <c r="BU111" s="45"/>
      <c r="BV111" s="45"/>
      <c r="BW111" s="45"/>
      <c r="BX111" s="45"/>
    </row>
    <row r="112" spans="1:76" s="61" customFormat="1" ht="84" x14ac:dyDescent="0.2">
      <c r="A112" s="154">
        <v>109</v>
      </c>
      <c r="B112" s="103" t="s">
        <v>59</v>
      </c>
      <c r="C112" s="115" t="s">
        <v>658</v>
      </c>
      <c r="D112" s="107" t="s">
        <v>282</v>
      </c>
      <c r="E112" s="107" t="s">
        <v>808</v>
      </c>
      <c r="F112" s="104" t="s">
        <v>809</v>
      </c>
      <c r="G112" s="103" t="s">
        <v>205</v>
      </c>
      <c r="H112" s="104" t="s">
        <v>769</v>
      </c>
      <c r="I112" s="104" t="s">
        <v>769</v>
      </c>
      <c r="J112" s="103" t="s">
        <v>323</v>
      </c>
      <c r="K112" s="104" t="s">
        <v>237</v>
      </c>
      <c r="L112" s="104" t="s">
        <v>324</v>
      </c>
      <c r="M112" s="104" t="s">
        <v>195</v>
      </c>
      <c r="N112" s="104" t="s">
        <v>785</v>
      </c>
      <c r="O112" s="104" t="s">
        <v>151</v>
      </c>
      <c r="P112" s="104" t="s">
        <v>365</v>
      </c>
      <c r="Q112" s="102" t="s">
        <v>238</v>
      </c>
      <c r="R112" s="102" t="s">
        <v>195</v>
      </c>
      <c r="S112" s="104" t="s">
        <v>195</v>
      </c>
      <c r="T112" s="104" t="s">
        <v>195</v>
      </c>
      <c r="U112" s="101" t="s">
        <v>328</v>
      </c>
      <c r="V112" s="101" t="s">
        <v>195</v>
      </c>
      <c r="W112" s="101" t="s">
        <v>195</v>
      </c>
      <c r="X112" s="101" t="s">
        <v>195</v>
      </c>
      <c r="Y112" s="101" t="s">
        <v>195</v>
      </c>
      <c r="Z112" s="101" t="s">
        <v>195</v>
      </c>
      <c r="AA112" s="101" t="s">
        <v>195</v>
      </c>
      <c r="AB112" s="101" t="s">
        <v>195</v>
      </c>
      <c r="AC112" s="105" t="s">
        <v>195</v>
      </c>
      <c r="AD112" s="118" t="s">
        <v>89</v>
      </c>
      <c r="AE112" s="109" t="s">
        <v>130</v>
      </c>
      <c r="AF112" s="120" t="str">
        <f t="shared" si="15"/>
        <v>BAJO</v>
      </c>
      <c r="AG112" s="109" t="s">
        <v>102</v>
      </c>
      <c r="AH112" s="120" t="str">
        <f t="shared" si="16"/>
        <v>MEDIO</v>
      </c>
      <c r="AI112" s="109" t="s">
        <v>113</v>
      </c>
      <c r="AJ112" s="109" t="s">
        <v>124</v>
      </c>
      <c r="AK112" s="120" t="str">
        <f t="shared" si="19"/>
        <v>BAJO</v>
      </c>
      <c r="AL112" s="121" t="str">
        <f>VLOOKUP($AD112,Tipologías!$B$3:$G$17,2,FALSE)</f>
        <v>BAJO</v>
      </c>
      <c r="AM112" s="121">
        <f t="shared" si="17"/>
        <v>1</v>
      </c>
      <c r="AN112" s="121" t="str">
        <f>VLOOKUP($AE112,Tipologías!$A$21:$C$24,3,FALSE)</f>
        <v>BAJO</v>
      </c>
      <c r="AO112" s="121">
        <f t="shared" si="18"/>
        <v>1</v>
      </c>
      <c r="AP112" s="121">
        <f>VLOOKUP($AI112,Tipologías!$A$38:$B$42,2,FALSE)</f>
        <v>1</v>
      </c>
      <c r="AQ112" s="121">
        <f>VLOOKUP($AJ112,Tipologías!$A$46:$B$53,2,FALSE)</f>
        <v>0.25</v>
      </c>
      <c r="AR112" s="121" t="str">
        <f t="shared" si="20"/>
        <v>BAJO</v>
      </c>
      <c r="AS112" s="121" t="str">
        <f>VLOOKUP($AG112,Tipologías!$A$29:$C$33,3,FALSE)</f>
        <v>MEDIO</v>
      </c>
      <c r="AT112" s="121" t="str">
        <f t="shared" si="21"/>
        <v>BAJO</v>
      </c>
      <c r="AU112" s="121" t="str">
        <f t="shared" si="22"/>
        <v>MEDIO</v>
      </c>
      <c r="AV112" s="121" t="str">
        <f>_xlfn.IFNA(VLOOKUP(AD112,Tipologías!$B$3:$G$17,4,0),"")</f>
        <v>INFORMACIÓN PÚBLICA</v>
      </c>
      <c r="AW112" s="121" t="str">
        <f t="shared" si="23"/>
        <v>IPB</v>
      </c>
      <c r="AX112" s="121" t="str">
        <f>_xlfn.IFNA(VLOOKUP(AD112,Tipologías!$B$3:$G$17,3,0),"")</f>
        <v>LEY 1712 DE 2014 LEY DE TRANSPARENCIA Y DERECHO DE ACCESO A LA INFORMACIÓN. ARTÍCULO 6 DEFINICIONES LITERAL B.</v>
      </c>
      <c r="AY112" s="121" t="str">
        <f>_xlfn.IFNA(VLOOKUP(AD112,Tipologías!$B$3:$G$17,5,0),"")</f>
        <v>N/A</v>
      </c>
      <c r="AZ112" s="121" t="str">
        <f>_xlfn.IFNA(VLOOKUP(AD112,Tipologías!$B$3:$G$17,6,0),"")</f>
        <v xml:space="preserve">N/A
</v>
      </c>
      <c r="BA112" s="108" t="s">
        <v>198</v>
      </c>
      <c r="BB112" s="106">
        <v>45839</v>
      </c>
      <c r="BC112" s="102" t="s">
        <v>195</v>
      </c>
      <c r="BD112" s="101" t="s">
        <v>782</v>
      </c>
      <c r="BE112" s="113" t="s">
        <v>772</v>
      </c>
      <c r="BF112" s="45"/>
      <c r="BG112" s="45"/>
      <c r="BH112" s="45"/>
      <c r="BI112" s="45"/>
      <c r="BJ112" s="45"/>
      <c r="BK112" s="45"/>
      <c r="BL112" s="45"/>
      <c r="BM112" s="45"/>
      <c r="BN112" s="45"/>
      <c r="BO112" s="45"/>
      <c r="BP112" s="45"/>
      <c r="BQ112" s="45"/>
      <c r="BR112" s="45"/>
      <c r="BS112" s="45"/>
      <c r="BT112" s="45"/>
      <c r="BU112" s="45"/>
      <c r="BV112" s="45"/>
      <c r="BW112" s="45"/>
      <c r="BX112" s="45"/>
    </row>
    <row r="113" spans="1:76" s="61" customFormat="1" ht="168" x14ac:dyDescent="0.2">
      <c r="A113" s="155">
        <v>110</v>
      </c>
      <c r="B113" s="103" t="s">
        <v>59</v>
      </c>
      <c r="C113" s="115" t="s">
        <v>658</v>
      </c>
      <c r="D113" s="107" t="s">
        <v>282</v>
      </c>
      <c r="E113" s="107" t="s">
        <v>810</v>
      </c>
      <c r="F113" s="104" t="s">
        <v>811</v>
      </c>
      <c r="G113" s="103" t="s">
        <v>205</v>
      </c>
      <c r="H113" s="104" t="s">
        <v>769</v>
      </c>
      <c r="I113" s="104" t="s">
        <v>769</v>
      </c>
      <c r="J113" s="103" t="s">
        <v>323</v>
      </c>
      <c r="K113" s="104" t="s">
        <v>237</v>
      </c>
      <c r="L113" s="104" t="s">
        <v>324</v>
      </c>
      <c r="M113" s="104" t="s">
        <v>195</v>
      </c>
      <c r="N113" s="104" t="s">
        <v>785</v>
      </c>
      <c r="O113" s="104" t="s">
        <v>151</v>
      </c>
      <c r="P113" s="104" t="s">
        <v>365</v>
      </c>
      <c r="Q113" s="102" t="s">
        <v>238</v>
      </c>
      <c r="R113" s="102" t="s">
        <v>195</v>
      </c>
      <c r="S113" s="104" t="s">
        <v>195</v>
      </c>
      <c r="T113" s="104" t="s">
        <v>195</v>
      </c>
      <c r="U113" s="101" t="s">
        <v>328</v>
      </c>
      <c r="V113" s="101" t="s">
        <v>195</v>
      </c>
      <c r="W113" s="101" t="s">
        <v>195</v>
      </c>
      <c r="X113" s="101" t="s">
        <v>195</v>
      </c>
      <c r="Y113" s="101" t="s">
        <v>195</v>
      </c>
      <c r="Z113" s="101" t="s">
        <v>195</v>
      </c>
      <c r="AA113" s="101" t="s">
        <v>195</v>
      </c>
      <c r="AB113" s="101" t="s">
        <v>195</v>
      </c>
      <c r="AC113" s="105" t="s">
        <v>195</v>
      </c>
      <c r="AD113" s="118" t="s">
        <v>89</v>
      </c>
      <c r="AE113" s="109" t="s">
        <v>130</v>
      </c>
      <c r="AF113" s="120" t="str">
        <f t="shared" si="15"/>
        <v>BAJO</v>
      </c>
      <c r="AG113" s="109" t="s">
        <v>102</v>
      </c>
      <c r="AH113" s="120" t="str">
        <f t="shared" si="16"/>
        <v>MEDIO</v>
      </c>
      <c r="AI113" s="109" t="s">
        <v>113</v>
      </c>
      <c r="AJ113" s="109" t="s">
        <v>124</v>
      </c>
      <c r="AK113" s="120" t="str">
        <f t="shared" si="19"/>
        <v>BAJO</v>
      </c>
      <c r="AL113" s="121" t="str">
        <f>VLOOKUP($AD113,Tipologías!$B$3:$G$17,2,FALSE)</f>
        <v>BAJO</v>
      </c>
      <c r="AM113" s="121">
        <f t="shared" si="17"/>
        <v>1</v>
      </c>
      <c r="AN113" s="121" t="str">
        <f>VLOOKUP($AE113,Tipologías!$A$21:$C$24,3,FALSE)</f>
        <v>BAJO</v>
      </c>
      <c r="AO113" s="121">
        <f t="shared" si="18"/>
        <v>1</v>
      </c>
      <c r="AP113" s="121">
        <f>VLOOKUP($AI113,Tipologías!$A$38:$B$42,2,FALSE)</f>
        <v>1</v>
      </c>
      <c r="AQ113" s="121">
        <f>VLOOKUP($AJ113,Tipologías!$A$46:$B$53,2,FALSE)</f>
        <v>0.25</v>
      </c>
      <c r="AR113" s="121" t="str">
        <f t="shared" si="20"/>
        <v>BAJO</v>
      </c>
      <c r="AS113" s="121" t="str">
        <f>VLOOKUP($AG113,Tipologías!$A$29:$C$33,3,FALSE)</f>
        <v>MEDIO</v>
      </c>
      <c r="AT113" s="121" t="str">
        <f t="shared" si="21"/>
        <v>BAJO</v>
      </c>
      <c r="AU113" s="121" t="str">
        <f t="shared" si="22"/>
        <v>MEDIO</v>
      </c>
      <c r="AV113" s="121" t="str">
        <f>_xlfn.IFNA(VLOOKUP(AD113,Tipologías!$B$3:$G$17,4,0),"")</f>
        <v>INFORMACIÓN PÚBLICA</v>
      </c>
      <c r="AW113" s="121" t="str">
        <f t="shared" si="23"/>
        <v>IPB</v>
      </c>
      <c r="AX113" s="121" t="str">
        <f>_xlfn.IFNA(VLOOKUP(AD113,Tipologías!$B$3:$G$17,3,0),"")</f>
        <v>LEY 1712 DE 2014 LEY DE TRANSPARENCIA Y DERECHO DE ACCESO A LA INFORMACIÓN. ARTÍCULO 6 DEFINICIONES LITERAL B.</v>
      </c>
      <c r="AY113" s="121" t="str">
        <f>_xlfn.IFNA(VLOOKUP(AD113,Tipologías!$B$3:$G$17,5,0),"")</f>
        <v>N/A</v>
      </c>
      <c r="AZ113" s="121" t="str">
        <f>_xlfn.IFNA(VLOOKUP(AD113,Tipologías!$B$3:$G$17,6,0),"")</f>
        <v xml:space="preserve">N/A
</v>
      </c>
      <c r="BA113" s="108" t="s">
        <v>198</v>
      </c>
      <c r="BB113" s="106">
        <v>45839</v>
      </c>
      <c r="BC113" s="102" t="s">
        <v>195</v>
      </c>
      <c r="BD113" s="101" t="s">
        <v>782</v>
      </c>
      <c r="BE113" s="113" t="s">
        <v>772</v>
      </c>
      <c r="BF113" s="45"/>
      <c r="BG113" s="45"/>
      <c r="BH113" s="45"/>
      <c r="BI113" s="45"/>
      <c r="BJ113" s="45"/>
      <c r="BK113" s="45"/>
      <c r="BL113" s="45"/>
      <c r="BM113" s="45"/>
      <c r="BN113" s="45"/>
      <c r="BO113" s="45"/>
      <c r="BP113" s="45"/>
      <c r="BQ113" s="45"/>
      <c r="BR113" s="45"/>
      <c r="BS113" s="45"/>
      <c r="BT113" s="45"/>
      <c r="BU113" s="45"/>
      <c r="BV113" s="45"/>
      <c r="BW113" s="45"/>
      <c r="BX113" s="45"/>
    </row>
    <row r="114" spans="1:76" s="61" customFormat="1" ht="348" x14ac:dyDescent="0.2">
      <c r="A114" s="154">
        <v>111</v>
      </c>
      <c r="B114" s="103" t="s">
        <v>59</v>
      </c>
      <c r="C114" s="115" t="s">
        <v>658</v>
      </c>
      <c r="D114" s="107" t="s">
        <v>282</v>
      </c>
      <c r="E114" s="107" t="s">
        <v>812</v>
      </c>
      <c r="F114" s="104" t="s">
        <v>813</v>
      </c>
      <c r="G114" s="103" t="s">
        <v>205</v>
      </c>
      <c r="H114" s="104" t="s">
        <v>769</v>
      </c>
      <c r="I114" s="104" t="s">
        <v>769</v>
      </c>
      <c r="J114" s="103" t="s">
        <v>323</v>
      </c>
      <c r="K114" s="104" t="s">
        <v>237</v>
      </c>
      <c r="L114" s="104" t="s">
        <v>324</v>
      </c>
      <c r="M114" s="104" t="s">
        <v>195</v>
      </c>
      <c r="N114" s="104" t="s">
        <v>785</v>
      </c>
      <c r="O114" s="104" t="s">
        <v>151</v>
      </c>
      <c r="P114" s="104" t="s">
        <v>778</v>
      </c>
      <c r="Q114" s="102" t="s">
        <v>238</v>
      </c>
      <c r="R114" s="102" t="s">
        <v>195</v>
      </c>
      <c r="S114" s="104" t="s">
        <v>195</v>
      </c>
      <c r="T114" s="104" t="s">
        <v>195</v>
      </c>
      <c r="U114" s="101" t="s">
        <v>328</v>
      </c>
      <c r="V114" s="101" t="s">
        <v>195</v>
      </c>
      <c r="W114" s="101" t="s">
        <v>195</v>
      </c>
      <c r="X114" s="101" t="s">
        <v>195</v>
      </c>
      <c r="Y114" s="101" t="s">
        <v>195</v>
      </c>
      <c r="Z114" s="101" t="s">
        <v>195</v>
      </c>
      <c r="AA114" s="101" t="s">
        <v>195</v>
      </c>
      <c r="AB114" s="101" t="s">
        <v>195</v>
      </c>
      <c r="AC114" s="105" t="s">
        <v>195</v>
      </c>
      <c r="AD114" s="118" t="s">
        <v>89</v>
      </c>
      <c r="AE114" s="109" t="s">
        <v>130</v>
      </c>
      <c r="AF114" s="120" t="str">
        <f t="shared" si="15"/>
        <v>BAJO</v>
      </c>
      <c r="AG114" s="109" t="s">
        <v>102</v>
      </c>
      <c r="AH114" s="120" t="str">
        <f t="shared" si="16"/>
        <v>MEDIO</v>
      </c>
      <c r="AI114" s="109" t="s">
        <v>113</v>
      </c>
      <c r="AJ114" s="109" t="s">
        <v>124</v>
      </c>
      <c r="AK114" s="120" t="str">
        <f t="shared" si="19"/>
        <v>BAJO</v>
      </c>
      <c r="AL114" s="121" t="str">
        <f>VLOOKUP($AD114,Tipologías!$B$3:$G$17,2,FALSE)</f>
        <v>BAJO</v>
      </c>
      <c r="AM114" s="121">
        <f t="shared" si="17"/>
        <v>1</v>
      </c>
      <c r="AN114" s="121" t="str">
        <f>VLOOKUP($AE114,Tipologías!$A$21:$C$24,3,FALSE)</f>
        <v>BAJO</v>
      </c>
      <c r="AO114" s="121">
        <f t="shared" si="18"/>
        <v>1</v>
      </c>
      <c r="AP114" s="121">
        <f>VLOOKUP($AI114,Tipologías!$A$38:$B$42,2,FALSE)</f>
        <v>1</v>
      </c>
      <c r="AQ114" s="121">
        <f>VLOOKUP($AJ114,Tipologías!$A$46:$B$53,2,FALSE)</f>
        <v>0.25</v>
      </c>
      <c r="AR114" s="121" t="str">
        <f t="shared" si="20"/>
        <v>BAJO</v>
      </c>
      <c r="AS114" s="121" t="str">
        <f>VLOOKUP($AG114,Tipologías!$A$29:$C$33,3,FALSE)</f>
        <v>MEDIO</v>
      </c>
      <c r="AT114" s="121" t="str">
        <f t="shared" si="21"/>
        <v>BAJO</v>
      </c>
      <c r="AU114" s="121" t="str">
        <f t="shared" si="22"/>
        <v>MEDIO</v>
      </c>
      <c r="AV114" s="121" t="str">
        <f>_xlfn.IFNA(VLOOKUP(AD114,Tipologías!$B$3:$G$17,4,0),"")</f>
        <v>INFORMACIÓN PÚBLICA</v>
      </c>
      <c r="AW114" s="121" t="str">
        <f t="shared" si="23"/>
        <v>IPB</v>
      </c>
      <c r="AX114" s="121" t="str">
        <f>_xlfn.IFNA(VLOOKUP(AD114,Tipologías!$B$3:$G$17,3,0),"")</f>
        <v>LEY 1712 DE 2014 LEY DE TRANSPARENCIA Y DERECHO DE ACCESO A LA INFORMACIÓN. ARTÍCULO 6 DEFINICIONES LITERAL B.</v>
      </c>
      <c r="AY114" s="121" t="str">
        <f>_xlfn.IFNA(VLOOKUP(AD114,Tipologías!$B$3:$G$17,5,0),"")</f>
        <v>N/A</v>
      </c>
      <c r="AZ114" s="121" t="str">
        <f>_xlfn.IFNA(VLOOKUP(AD114,Tipologías!$B$3:$G$17,6,0),"")</f>
        <v xml:space="preserve">N/A
</v>
      </c>
      <c r="BA114" s="108" t="s">
        <v>198</v>
      </c>
      <c r="BB114" s="106">
        <v>45839</v>
      </c>
      <c r="BC114" s="102" t="s">
        <v>195</v>
      </c>
      <c r="BD114" s="101" t="s">
        <v>782</v>
      </c>
      <c r="BE114" s="113" t="s">
        <v>772</v>
      </c>
      <c r="BF114" s="45"/>
      <c r="BG114" s="45"/>
      <c r="BH114" s="45"/>
      <c r="BI114" s="45"/>
      <c r="BJ114" s="45"/>
      <c r="BK114" s="45"/>
      <c r="BL114" s="45"/>
      <c r="BM114" s="45"/>
      <c r="BN114" s="45"/>
      <c r="BO114" s="45"/>
      <c r="BP114" s="45"/>
      <c r="BQ114" s="45"/>
      <c r="BR114" s="45"/>
      <c r="BS114" s="45"/>
      <c r="BT114" s="45"/>
      <c r="BU114" s="45"/>
      <c r="BV114" s="45"/>
      <c r="BW114" s="45"/>
      <c r="BX114" s="45"/>
    </row>
    <row r="115" spans="1:76" s="61" customFormat="1" ht="144" x14ac:dyDescent="0.2">
      <c r="A115" s="155">
        <v>112</v>
      </c>
      <c r="B115" s="103" t="s">
        <v>59</v>
      </c>
      <c r="C115" s="115" t="s">
        <v>658</v>
      </c>
      <c r="D115" s="107" t="s">
        <v>282</v>
      </c>
      <c r="E115" s="107" t="s">
        <v>814</v>
      </c>
      <c r="F115" s="104" t="s">
        <v>815</v>
      </c>
      <c r="G115" s="103" t="s">
        <v>205</v>
      </c>
      <c r="H115" s="104" t="s">
        <v>769</v>
      </c>
      <c r="I115" s="104" t="s">
        <v>769</v>
      </c>
      <c r="J115" s="103" t="s">
        <v>323</v>
      </c>
      <c r="K115" s="104" t="s">
        <v>237</v>
      </c>
      <c r="L115" s="104" t="s">
        <v>324</v>
      </c>
      <c r="M115" s="104" t="s">
        <v>195</v>
      </c>
      <c r="N115" s="104" t="s">
        <v>785</v>
      </c>
      <c r="O115" s="104" t="s">
        <v>151</v>
      </c>
      <c r="P115" s="104" t="s">
        <v>365</v>
      </c>
      <c r="Q115" s="102" t="s">
        <v>238</v>
      </c>
      <c r="R115" s="102" t="s">
        <v>195</v>
      </c>
      <c r="S115" s="104" t="s">
        <v>195</v>
      </c>
      <c r="T115" s="104" t="s">
        <v>195</v>
      </c>
      <c r="U115" s="101" t="s">
        <v>328</v>
      </c>
      <c r="V115" s="101" t="s">
        <v>195</v>
      </c>
      <c r="W115" s="101" t="s">
        <v>195</v>
      </c>
      <c r="X115" s="101" t="s">
        <v>195</v>
      </c>
      <c r="Y115" s="101" t="s">
        <v>195</v>
      </c>
      <c r="Z115" s="101" t="s">
        <v>195</v>
      </c>
      <c r="AA115" s="101" t="s">
        <v>195</v>
      </c>
      <c r="AB115" s="101" t="s">
        <v>195</v>
      </c>
      <c r="AC115" s="105" t="s">
        <v>195</v>
      </c>
      <c r="AD115" s="118" t="s">
        <v>89</v>
      </c>
      <c r="AE115" s="109" t="s">
        <v>130</v>
      </c>
      <c r="AF115" s="120" t="str">
        <f t="shared" si="15"/>
        <v>BAJO</v>
      </c>
      <c r="AG115" s="109" t="s">
        <v>102</v>
      </c>
      <c r="AH115" s="120" t="str">
        <f t="shared" si="16"/>
        <v>MEDIO</v>
      </c>
      <c r="AI115" s="109" t="s">
        <v>113</v>
      </c>
      <c r="AJ115" s="109" t="s">
        <v>124</v>
      </c>
      <c r="AK115" s="120" t="str">
        <f t="shared" si="19"/>
        <v>BAJO</v>
      </c>
      <c r="AL115" s="121" t="str">
        <f>VLOOKUP($AD115,Tipologías!$B$3:$G$17,2,FALSE)</f>
        <v>BAJO</v>
      </c>
      <c r="AM115" s="121">
        <f t="shared" si="17"/>
        <v>1</v>
      </c>
      <c r="AN115" s="121" t="str">
        <f>VLOOKUP($AE115,Tipologías!$A$21:$C$24,3,FALSE)</f>
        <v>BAJO</v>
      </c>
      <c r="AO115" s="121">
        <f t="shared" si="18"/>
        <v>1</v>
      </c>
      <c r="AP115" s="121">
        <f>VLOOKUP($AI115,Tipologías!$A$38:$B$42,2,FALSE)</f>
        <v>1</v>
      </c>
      <c r="AQ115" s="121">
        <f>VLOOKUP($AJ115,Tipologías!$A$46:$B$53,2,FALSE)</f>
        <v>0.25</v>
      </c>
      <c r="AR115" s="121" t="str">
        <f t="shared" si="20"/>
        <v>BAJO</v>
      </c>
      <c r="AS115" s="121" t="str">
        <f>VLOOKUP($AG115,Tipologías!$A$29:$C$33,3,FALSE)</f>
        <v>MEDIO</v>
      </c>
      <c r="AT115" s="121" t="str">
        <f t="shared" si="21"/>
        <v>BAJO</v>
      </c>
      <c r="AU115" s="121" t="str">
        <f t="shared" si="22"/>
        <v>MEDIO</v>
      </c>
      <c r="AV115" s="121" t="str">
        <f>_xlfn.IFNA(VLOOKUP(AD115,Tipologías!$B$3:$G$17,4,0),"")</f>
        <v>INFORMACIÓN PÚBLICA</v>
      </c>
      <c r="AW115" s="121" t="str">
        <f t="shared" si="23"/>
        <v>IPB</v>
      </c>
      <c r="AX115" s="121" t="str">
        <f>_xlfn.IFNA(VLOOKUP(AD115,Tipologías!$B$3:$G$17,3,0),"")</f>
        <v>LEY 1712 DE 2014 LEY DE TRANSPARENCIA Y DERECHO DE ACCESO A LA INFORMACIÓN. ARTÍCULO 6 DEFINICIONES LITERAL B.</v>
      </c>
      <c r="AY115" s="121" t="str">
        <f>_xlfn.IFNA(VLOOKUP(AD115,Tipologías!$B$3:$G$17,5,0),"")</f>
        <v>N/A</v>
      </c>
      <c r="AZ115" s="121" t="str">
        <f>_xlfn.IFNA(VLOOKUP(AD115,Tipologías!$B$3:$G$17,6,0),"")</f>
        <v xml:space="preserve">N/A
</v>
      </c>
      <c r="BA115" s="108" t="s">
        <v>198</v>
      </c>
      <c r="BB115" s="106">
        <v>45839</v>
      </c>
      <c r="BC115" s="102" t="s">
        <v>195</v>
      </c>
      <c r="BD115" s="101" t="s">
        <v>816</v>
      </c>
      <c r="BE115" s="113" t="s">
        <v>772</v>
      </c>
      <c r="BF115" s="45"/>
      <c r="BG115" s="45"/>
      <c r="BH115" s="45"/>
      <c r="BI115" s="45"/>
      <c r="BJ115" s="45"/>
      <c r="BK115" s="45"/>
      <c r="BL115" s="45"/>
      <c r="BM115" s="45"/>
      <c r="BN115" s="45"/>
      <c r="BO115" s="45"/>
      <c r="BP115" s="45"/>
      <c r="BQ115" s="45"/>
      <c r="BR115" s="45"/>
      <c r="BS115" s="45"/>
      <c r="BT115" s="45"/>
      <c r="BU115" s="45"/>
      <c r="BV115" s="45"/>
      <c r="BW115" s="45"/>
      <c r="BX115" s="45"/>
    </row>
    <row r="116" spans="1:76" s="61" customFormat="1" ht="132" x14ac:dyDescent="0.2">
      <c r="A116" s="154">
        <v>113</v>
      </c>
      <c r="B116" s="103" t="s">
        <v>59</v>
      </c>
      <c r="C116" s="115" t="s">
        <v>658</v>
      </c>
      <c r="D116" s="107" t="s">
        <v>282</v>
      </c>
      <c r="E116" s="107" t="s">
        <v>817</v>
      </c>
      <c r="F116" s="104" t="s">
        <v>818</v>
      </c>
      <c r="G116" s="103" t="s">
        <v>205</v>
      </c>
      <c r="H116" s="104" t="s">
        <v>769</v>
      </c>
      <c r="I116" s="104" t="s">
        <v>769</v>
      </c>
      <c r="J116" s="103" t="s">
        <v>323</v>
      </c>
      <c r="K116" s="104" t="s">
        <v>237</v>
      </c>
      <c r="L116" s="104" t="s">
        <v>396</v>
      </c>
      <c r="M116" s="104" t="s">
        <v>195</v>
      </c>
      <c r="N116" s="104" t="s">
        <v>785</v>
      </c>
      <c r="O116" s="104" t="s">
        <v>151</v>
      </c>
      <c r="P116" s="104" t="s">
        <v>365</v>
      </c>
      <c r="Q116" s="102" t="s">
        <v>238</v>
      </c>
      <c r="R116" s="102" t="s">
        <v>195</v>
      </c>
      <c r="S116" s="104" t="s">
        <v>195</v>
      </c>
      <c r="T116" s="104" t="s">
        <v>195</v>
      </c>
      <c r="U116" s="101" t="s">
        <v>328</v>
      </c>
      <c r="V116" s="101" t="s">
        <v>195</v>
      </c>
      <c r="W116" s="101" t="s">
        <v>195</v>
      </c>
      <c r="X116" s="101" t="s">
        <v>195</v>
      </c>
      <c r="Y116" s="101" t="s">
        <v>195</v>
      </c>
      <c r="Z116" s="101" t="s">
        <v>195</v>
      </c>
      <c r="AA116" s="101" t="s">
        <v>195</v>
      </c>
      <c r="AB116" s="101" t="s">
        <v>195</v>
      </c>
      <c r="AC116" s="105" t="s">
        <v>195</v>
      </c>
      <c r="AD116" s="118" t="s">
        <v>89</v>
      </c>
      <c r="AE116" s="109" t="s">
        <v>130</v>
      </c>
      <c r="AF116" s="120" t="str">
        <f t="shared" si="15"/>
        <v>BAJO</v>
      </c>
      <c r="AG116" s="109" t="s">
        <v>102</v>
      </c>
      <c r="AH116" s="120" t="str">
        <f t="shared" si="16"/>
        <v>MEDIO</v>
      </c>
      <c r="AI116" s="109" t="s">
        <v>113</v>
      </c>
      <c r="AJ116" s="109" t="s">
        <v>124</v>
      </c>
      <c r="AK116" s="120" t="str">
        <f t="shared" si="19"/>
        <v>BAJO</v>
      </c>
      <c r="AL116" s="121" t="str">
        <f>VLOOKUP($AD116,Tipologías!$B$3:$G$17,2,FALSE)</f>
        <v>BAJO</v>
      </c>
      <c r="AM116" s="121">
        <f t="shared" si="17"/>
        <v>1</v>
      </c>
      <c r="AN116" s="121" t="str">
        <f>VLOOKUP($AE116,Tipologías!$A$21:$C$24,3,FALSE)</f>
        <v>BAJO</v>
      </c>
      <c r="AO116" s="121">
        <f t="shared" si="18"/>
        <v>1</v>
      </c>
      <c r="AP116" s="121">
        <f>VLOOKUP($AI116,Tipologías!$A$38:$B$42,2,FALSE)</f>
        <v>1</v>
      </c>
      <c r="AQ116" s="121">
        <f>VLOOKUP($AJ116,Tipologías!$A$46:$B$53,2,FALSE)</f>
        <v>0.25</v>
      </c>
      <c r="AR116" s="121" t="str">
        <f t="shared" si="20"/>
        <v>BAJO</v>
      </c>
      <c r="AS116" s="121" t="str">
        <f>VLOOKUP($AG116,Tipologías!$A$29:$C$33,3,FALSE)</f>
        <v>MEDIO</v>
      </c>
      <c r="AT116" s="121" t="str">
        <f t="shared" si="21"/>
        <v>BAJO</v>
      </c>
      <c r="AU116" s="121" t="str">
        <f t="shared" si="22"/>
        <v>MEDIO</v>
      </c>
      <c r="AV116" s="121" t="str">
        <f>_xlfn.IFNA(VLOOKUP(AD116,Tipologías!$B$3:$G$17,4,0),"")</f>
        <v>INFORMACIÓN PÚBLICA</v>
      </c>
      <c r="AW116" s="121" t="str">
        <f t="shared" si="23"/>
        <v>IPB</v>
      </c>
      <c r="AX116" s="121" t="str">
        <f>_xlfn.IFNA(VLOOKUP(AD116,Tipologías!$B$3:$G$17,3,0),"")</f>
        <v>LEY 1712 DE 2014 LEY DE TRANSPARENCIA Y DERECHO DE ACCESO A LA INFORMACIÓN. ARTÍCULO 6 DEFINICIONES LITERAL B.</v>
      </c>
      <c r="AY116" s="121" t="str">
        <f>_xlfn.IFNA(VLOOKUP(AD116,Tipologías!$B$3:$G$17,5,0),"")</f>
        <v>N/A</v>
      </c>
      <c r="AZ116" s="121" t="str">
        <f>_xlfn.IFNA(VLOOKUP(AD116,Tipologías!$B$3:$G$17,6,0),"")</f>
        <v xml:space="preserve">N/A
</v>
      </c>
      <c r="BA116" s="108" t="s">
        <v>198</v>
      </c>
      <c r="BB116" s="106">
        <v>45839</v>
      </c>
      <c r="BC116" s="102" t="s">
        <v>195</v>
      </c>
      <c r="BD116" s="101" t="s">
        <v>819</v>
      </c>
      <c r="BE116" s="113" t="s">
        <v>772</v>
      </c>
      <c r="BF116" s="45"/>
      <c r="BG116" s="45"/>
      <c r="BH116" s="45"/>
      <c r="BI116" s="45"/>
      <c r="BJ116" s="45"/>
      <c r="BK116" s="45"/>
      <c r="BL116" s="45"/>
      <c r="BM116" s="45"/>
      <c r="BN116" s="45"/>
      <c r="BO116" s="45"/>
      <c r="BP116" s="45"/>
      <c r="BQ116" s="45"/>
      <c r="BR116" s="45"/>
      <c r="BS116" s="45"/>
      <c r="BT116" s="45"/>
      <c r="BU116" s="45"/>
      <c r="BV116" s="45"/>
      <c r="BW116" s="45"/>
      <c r="BX116" s="45"/>
    </row>
    <row r="117" spans="1:76" s="61" customFormat="1" ht="409.5" x14ac:dyDescent="0.2">
      <c r="A117" s="155">
        <v>114</v>
      </c>
      <c r="B117" s="103" t="s">
        <v>59</v>
      </c>
      <c r="C117" s="115" t="s">
        <v>658</v>
      </c>
      <c r="D117" s="107" t="s">
        <v>283</v>
      </c>
      <c r="E117" s="107" t="s">
        <v>820</v>
      </c>
      <c r="F117" s="104" t="s">
        <v>821</v>
      </c>
      <c r="G117" s="103" t="s">
        <v>140</v>
      </c>
      <c r="H117" s="104" t="s">
        <v>283</v>
      </c>
      <c r="I117" s="104" t="s">
        <v>822</v>
      </c>
      <c r="J117" s="103" t="s">
        <v>323</v>
      </c>
      <c r="K117" s="104" t="s">
        <v>237</v>
      </c>
      <c r="L117" s="104" t="s">
        <v>396</v>
      </c>
      <c r="M117" s="104" t="s">
        <v>195</v>
      </c>
      <c r="N117" s="104" t="s">
        <v>823</v>
      </c>
      <c r="O117" s="104" t="s">
        <v>151</v>
      </c>
      <c r="P117" s="104" t="s">
        <v>824</v>
      </c>
      <c r="Q117" s="102" t="s">
        <v>195</v>
      </c>
      <c r="R117" s="102" t="s">
        <v>238</v>
      </c>
      <c r="S117" s="104" t="s">
        <v>195</v>
      </c>
      <c r="T117" s="104" t="s">
        <v>195</v>
      </c>
      <c r="U117" s="101" t="s">
        <v>239</v>
      </c>
      <c r="V117" s="101" t="s">
        <v>239</v>
      </c>
      <c r="W117" s="101" t="s">
        <v>239</v>
      </c>
      <c r="X117" s="101" t="s">
        <v>328</v>
      </c>
      <c r="Y117" s="101" t="s">
        <v>328</v>
      </c>
      <c r="Z117" s="101" t="s">
        <v>328</v>
      </c>
      <c r="AA117" s="101" t="s">
        <v>239</v>
      </c>
      <c r="AB117" s="101" t="s">
        <v>239</v>
      </c>
      <c r="AC117" s="105" t="s">
        <v>195</v>
      </c>
      <c r="AD117" s="118" t="s">
        <v>206</v>
      </c>
      <c r="AE117" s="109" t="s">
        <v>132</v>
      </c>
      <c r="AF117" s="120" t="str">
        <f t="shared" si="15"/>
        <v>ALTO</v>
      </c>
      <c r="AG117" s="109" t="s">
        <v>101</v>
      </c>
      <c r="AH117" s="120" t="str">
        <f t="shared" si="16"/>
        <v>BAJO</v>
      </c>
      <c r="AI117" s="109" t="s">
        <v>109</v>
      </c>
      <c r="AJ117" s="109" t="s">
        <v>124</v>
      </c>
      <c r="AK117" s="120" t="str">
        <f t="shared" si="19"/>
        <v>BAJO</v>
      </c>
      <c r="AL117" s="121" t="str">
        <f>VLOOKUP($AD117,Tipologías!$B$3:$G$17,2,FALSE)</f>
        <v>ALTO</v>
      </c>
      <c r="AM117" s="121">
        <f t="shared" si="17"/>
        <v>3</v>
      </c>
      <c r="AN117" s="121" t="str">
        <f>VLOOKUP($AE117,Tipologías!$A$21:$C$24,3,FALSE)</f>
        <v>MEDIO</v>
      </c>
      <c r="AO117" s="121">
        <f t="shared" si="18"/>
        <v>2</v>
      </c>
      <c r="AP117" s="121">
        <f>VLOOKUP($AI117,Tipologías!$A$38:$B$42,2,FALSE)</f>
        <v>0</v>
      </c>
      <c r="AQ117" s="121">
        <f>VLOOKUP($AJ117,Tipologías!$A$46:$B$53,2,FALSE)</f>
        <v>0.25</v>
      </c>
      <c r="AR117" s="121" t="str">
        <f t="shared" si="20"/>
        <v>ALTO</v>
      </c>
      <c r="AS117" s="121" t="str">
        <f>VLOOKUP($AG117,Tipologías!$A$29:$C$33,3,FALSE)</f>
        <v>BAJO</v>
      </c>
      <c r="AT117" s="121" t="str">
        <f t="shared" si="21"/>
        <v>BAJO</v>
      </c>
      <c r="AU117" s="121" t="str">
        <f t="shared" si="22"/>
        <v>MEDIO</v>
      </c>
      <c r="AV117" s="121" t="str">
        <f>_xlfn.IFNA(VLOOKUP(AD117,Tipologías!$B$3:$G$17,4,0),"")</f>
        <v>INFORMACIÓN PÚBLICA CLASIFICADA</v>
      </c>
      <c r="AW117" s="121" t="str">
        <f t="shared" si="23"/>
        <v>IPC</v>
      </c>
      <c r="AX117" s="121" t="str">
        <f>_xlfn.IFNA(VLOOKUP(AD117,Tipologías!$B$3:$G$17,3,0),"")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117" s="121" t="str">
        <f>_xlfn.IFNA(VLOOKUP(AD117,Tipologías!$B$3:$G$17,5,0),"")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117" s="121" t="str">
        <f>_xlfn.IFNA(VLOOKUP(AD117,Tipologías!$B$3:$G$17,6,0),"")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117" s="108" t="s">
        <v>197</v>
      </c>
      <c r="BB117" s="106">
        <v>45835</v>
      </c>
      <c r="BC117" s="108" t="s">
        <v>201</v>
      </c>
      <c r="BD117" s="101" t="s">
        <v>825</v>
      </c>
      <c r="BE117" s="113" t="s">
        <v>826</v>
      </c>
      <c r="BF117" s="45"/>
      <c r="BG117" s="45"/>
      <c r="BH117" s="45"/>
      <c r="BI117" s="45"/>
      <c r="BJ117" s="45"/>
      <c r="BK117" s="45"/>
      <c r="BL117" s="45"/>
      <c r="BM117" s="45"/>
      <c r="BN117" s="45"/>
      <c r="BO117" s="45"/>
      <c r="BP117" s="45"/>
      <c r="BQ117" s="45"/>
      <c r="BR117" s="45"/>
      <c r="BS117" s="45"/>
      <c r="BT117" s="45"/>
      <c r="BU117" s="45"/>
      <c r="BV117" s="45"/>
      <c r="BW117" s="45"/>
      <c r="BX117" s="45"/>
    </row>
    <row r="118" spans="1:76" s="61" customFormat="1" ht="409.5" x14ac:dyDescent="0.2">
      <c r="A118" s="154">
        <v>115</v>
      </c>
      <c r="B118" s="103" t="s">
        <v>59</v>
      </c>
      <c r="C118" s="115" t="s">
        <v>658</v>
      </c>
      <c r="D118" s="107" t="s">
        <v>283</v>
      </c>
      <c r="E118" s="107" t="s">
        <v>827</v>
      </c>
      <c r="F118" s="104" t="s">
        <v>828</v>
      </c>
      <c r="G118" s="103" t="s">
        <v>205</v>
      </c>
      <c r="H118" s="104" t="s">
        <v>283</v>
      </c>
      <c r="I118" s="104" t="s">
        <v>829</v>
      </c>
      <c r="J118" s="103" t="s">
        <v>486</v>
      </c>
      <c r="K118" s="104" t="s">
        <v>237</v>
      </c>
      <c r="L118" s="104" t="s">
        <v>396</v>
      </c>
      <c r="M118" s="104" t="s">
        <v>830</v>
      </c>
      <c r="N118" s="104" t="s">
        <v>823</v>
      </c>
      <c r="O118" s="104" t="s">
        <v>144</v>
      </c>
      <c r="P118" s="104" t="s">
        <v>365</v>
      </c>
      <c r="Q118" s="102" t="s">
        <v>238</v>
      </c>
      <c r="R118" s="102" t="s">
        <v>238</v>
      </c>
      <c r="S118" s="104" t="s">
        <v>831</v>
      </c>
      <c r="T118" s="104" t="s">
        <v>831</v>
      </c>
      <c r="U118" s="101" t="s">
        <v>239</v>
      </c>
      <c r="V118" s="101" t="s">
        <v>239</v>
      </c>
      <c r="W118" s="101" t="s">
        <v>328</v>
      </c>
      <c r="X118" s="101" t="s">
        <v>328</v>
      </c>
      <c r="Y118" s="101" t="s">
        <v>328</v>
      </c>
      <c r="Z118" s="101" t="s">
        <v>328</v>
      </c>
      <c r="AA118" s="101" t="s">
        <v>239</v>
      </c>
      <c r="AB118" s="101" t="s">
        <v>239</v>
      </c>
      <c r="AC118" s="105" t="s">
        <v>195</v>
      </c>
      <c r="AD118" s="118" t="s">
        <v>206</v>
      </c>
      <c r="AE118" s="109" t="s">
        <v>132</v>
      </c>
      <c r="AF118" s="120" t="str">
        <f t="shared" si="15"/>
        <v>ALTO</v>
      </c>
      <c r="AG118" s="109" t="s">
        <v>101</v>
      </c>
      <c r="AH118" s="120" t="str">
        <f t="shared" si="16"/>
        <v>BAJO</v>
      </c>
      <c r="AI118" s="109" t="s">
        <v>111</v>
      </c>
      <c r="AJ118" s="109" t="s">
        <v>122</v>
      </c>
      <c r="AK118" s="120" t="str">
        <f t="shared" si="19"/>
        <v>BAJO</v>
      </c>
      <c r="AL118" s="121" t="str">
        <f>VLOOKUP($AD118,Tipologías!$B$3:$G$17,2,FALSE)</f>
        <v>ALTO</v>
      </c>
      <c r="AM118" s="121">
        <f t="shared" si="17"/>
        <v>3</v>
      </c>
      <c r="AN118" s="121" t="str">
        <f>VLOOKUP($AE118,Tipologías!$A$21:$C$24,3,FALSE)</f>
        <v>MEDIO</v>
      </c>
      <c r="AO118" s="121">
        <f t="shared" si="18"/>
        <v>2</v>
      </c>
      <c r="AP118" s="121">
        <f>VLOOKUP($AI118,Tipologías!$A$38:$B$42,2,FALSE)</f>
        <v>0.5</v>
      </c>
      <c r="AQ118" s="121">
        <f>VLOOKUP($AJ118,Tipologías!$A$46:$B$53,2,FALSE)</f>
        <v>1</v>
      </c>
      <c r="AR118" s="121" t="str">
        <f t="shared" si="20"/>
        <v>ALTO</v>
      </c>
      <c r="AS118" s="121" t="str">
        <f>VLOOKUP($AG118,Tipologías!$A$29:$C$33,3,FALSE)</f>
        <v>BAJO</v>
      </c>
      <c r="AT118" s="121" t="str">
        <f t="shared" si="21"/>
        <v>BAJO</v>
      </c>
      <c r="AU118" s="121" t="str">
        <f t="shared" si="22"/>
        <v>MEDIO</v>
      </c>
      <c r="AV118" s="121" t="str">
        <f>_xlfn.IFNA(VLOOKUP(AD118,Tipologías!$B$3:$G$17,4,0),"")</f>
        <v>INFORMACIÓN PÚBLICA CLASIFICADA</v>
      </c>
      <c r="AW118" s="121" t="str">
        <f t="shared" si="23"/>
        <v>IPC</v>
      </c>
      <c r="AX118" s="121" t="str">
        <f>_xlfn.IFNA(VLOOKUP(AD118,Tipologías!$B$3:$G$17,3,0),"")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118" s="121" t="str">
        <f>_xlfn.IFNA(VLOOKUP(AD118,Tipologías!$B$3:$G$17,5,0),"")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118" s="121" t="str">
        <f>_xlfn.IFNA(VLOOKUP(AD118,Tipologías!$B$3:$G$17,6,0),"")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118" s="108" t="s">
        <v>197</v>
      </c>
      <c r="BB118" s="106">
        <v>45835</v>
      </c>
      <c r="BC118" s="108" t="s">
        <v>201</v>
      </c>
      <c r="BD118" s="101" t="s">
        <v>825</v>
      </c>
      <c r="BE118" s="113" t="s">
        <v>826</v>
      </c>
      <c r="BF118" s="45"/>
      <c r="BG118" s="45"/>
      <c r="BH118" s="45"/>
      <c r="BI118" s="45"/>
      <c r="BJ118" s="45"/>
      <c r="BK118" s="45"/>
      <c r="BL118" s="45"/>
      <c r="BM118" s="45"/>
      <c r="BN118" s="45"/>
      <c r="BO118" s="45"/>
      <c r="BP118" s="45"/>
      <c r="BQ118" s="45"/>
      <c r="BR118" s="45"/>
      <c r="BS118" s="45"/>
      <c r="BT118" s="45"/>
      <c r="BU118" s="45"/>
      <c r="BV118" s="45"/>
      <c r="BW118" s="45"/>
      <c r="BX118" s="45"/>
    </row>
    <row r="119" spans="1:76" s="61" customFormat="1" ht="409.5" x14ac:dyDescent="0.2">
      <c r="A119" s="155">
        <v>116</v>
      </c>
      <c r="B119" s="103" t="s">
        <v>59</v>
      </c>
      <c r="C119" s="115" t="s">
        <v>658</v>
      </c>
      <c r="D119" s="107" t="s">
        <v>283</v>
      </c>
      <c r="E119" s="107" t="s">
        <v>832</v>
      </c>
      <c r="F119" s="104" t="s">
        <v>833</v>
      </c>
      <c r="G119" s="103" t="s">
        <v>205</v>
      </c>
      <c r="H119" s="104" t="s">
        <v>283</v>
      </c>
      <c r="I119" s="104" t="s">
        <v>834</v>
      </c>
      <c r="J119" s="103" t="s">
        <v>486</v>
      </c>
      <c r="K119" s="104" t="s">
        <v>237</v>
      </c>
      <c r="L119" s="104" t="s">
        <v>396</v>
      </c>
      <c r="M119" s="104" t="s">
        <v>830</v>
      </c>
      <c r="N119" s="104" t="s">
        <v>823</v>
      </c>
      <c r="O119" s="104" t="s">
        <v>144</v>
      </c>
      <c r="P119" s="104" t="s">
        <v>365</v>
      </c>
      <c r="Q119" s="102" t="s">
        <v>238</v>
      </c>
      <c r="R119" s="102" t="s">
        <v>238</v>
      </c>
      <c r="S119" s="104" t="s">
        <v>835</v>
      </c>
      <c r="T119" s="104" t="s">
        <v>835</v>
      </c>
      <c r="U119" s="101" t="s">
        <v>239</v>
      </c>
      <c r="V119" s="101" t="s">
        <v>239</v>
      </c>
      <c r="W119" s="101" t="s">
        <v>328</v>
      </c>
      <c r="X119" s="101" t="s">
        <v>328</v>
      </c>
      <c r="Y119" s="101" t="s">
        <v>328</v>
      </c>
      <c r="Z119" s="101" t="s">
        <v>328</v>
      </c>
      <c r="AA119" s="101" t="s">
        <v>239</v>
      </c>
      <c r="AB119" s="101" t="s">
        <v>239</v>
      </c>
      <c r="AC119" s="105" t="s">
        <v>195</v>
      </c>
      <c r="AD119" s="118" t="s">
        <v>206</v>
      </c>
      <c r="AE119" s="109" t="s">
        <v>132</v>
      </c>
      <c r="AF119" s="120" t="str">
        <f t="shared" si="15"/>
        <v>ALTO</v>
      </c>
      <c r="AG119" s="109" t="s">
        <v>101</v>
      </c>
      <c r="AH119" s="120" t="str">
        <f t="shared" si="16"/>
        <v>BAJO</v>
      </c>
      <c r="AI119" s="109" t="s">
        <v>111</v>
      </c>
      <c r="AJ119" s="109" t="s">
        <v>122</v>
      </c>
      <c r="AK119" s="120" t="str">
        <f t="shared" si="19"/>
        <v>BAJO</v>
      </c>
      <c r="AL119" s="121" t="str">
        <f>VLOOKUP($AD119,Tipologías!$B$3:$G$17,2,FALSE)</f>
        <v>ALTO</v>
      </c>
      <c r="AM119" s="121">
        <f t="shared" si="17"/>
        <v>3</v>
      </c>
      <c r="AN119" s="121" t="str">
        <f>VLOOKUP($AE119,Tipologías!$A$21:$C$24,3,FALSE)</f>
        <v>MEDIO</v>
      </c>
      <c r="AO119" s="121">
        <f t="shared" si="18"/>
        <v>2</v>
      </c>
      <c r="AP119" s="121">
        <f>VLOOKUP($AI119,Tipologías!$A$38:$B$42,2,FALSE)</f>
        <v>0.5</v>
      </c>
      <c r="AQ119" s="121">
        <f>VLOOKUP($AJ119,Tipologías!$A$46:$B$53,2,FALSE)</f>
        <v>1</v>
      </c>
      <c r="AR119" s="121" t="str">
        <f t="shared" si="20"/>
        <v>ALTO</v>
      </c>
      <c r="AS119" s="121" t="str">
        <f>VLOOKUP($AG119,Tipologías!$A$29:$C$33,3,FALSE)</f>
        <v>BAJO</v>
      </c>
      <c r="AT119" s="121" t="str">
        <f t="shared" si="21"/>
        <v>BAJO</v>
      </c>
      <c r="AU119" s="121" t="str">
        <f t="shared" si="22"/>
        <v>MEDIO</v>
      </c>
      <c r="AV119" s="121" t="str">
        <f>_xlfn.IFNA(VLOOKUP(AD119,Tipologías!$B$3:$G$17,4,0),"")</f>
        <v>INFORMACIÓN PÚBLICA CLASIFICADA</v>
      </c>
      <c r="AW119" s="121" t="str">
        <f t="shared" si="23"/>
        <v>IPC</v>
      </c>
      <c r="AX119" s="121" t="str">
        <f>_xlfn.IFNA(VLOOKUP(AD119,Tipologías!$B$3:$G$17,3,0),"")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119" s="121" t="str">
        <f>_xlfn.IFNA(VLOOKUP(AD119,Tipologías!$B$3:$G$17,5,0),"")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119" s="121" t="str">
        <f>_xlfn.IFNA(VLOOKUP(AD119,Tipologías!$B$3:$G$17,6,0),"")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119" s="108" t="s">
        <v>197</v>
      </c>
      <c r="BB119" s="106">
        <v>45835</v>
      </c>
      <c r="BC119" s="108" t="s">
        <v>201</v>
      </c>
      <c r="BD119" s="101" t="s">
        <v>825</v>
      </c>
      <c r="BE119" s="113" t="s">
        <v>826</v>
      </c>
      <c r="BF119" s="45"/>
      <c r="BG119" s="45"/>
      <c r="BH119" s="45"/>
      <c r="BI119" s="45"/>
      <c r="BJ119" s="45"/>
      <c r="BK119" s="45"/>
      <c r="BL119" s="45"/>
      <c r="BM119" s="45"/>
      <c r="BN119" s="45"/>
      <c r="BO119" s="45"/>
      <c r="BP119" s="45"/>
      <c r="BQ119" s="45"/>
      <c r="BR119" s="45"/>
      <c r="BS119" s="45"/>
      <c r="BT119" s="45"/>
      <c r="BU119" s="45"/>
      <c r="BV119" s="45"/>
      <c r="BW119" s="45"/>
      <c r="BX119" s="45"/>
    </row>
    <row r="120" spans="1:76" s="61" customFormat="1" ht="409.5" x14ac:dyDescent="0.2">
      <c r="A120" s="154">
        <v>117</v>
      </c>
      <c r="B120" s="103" t="s">
        <v>59</v>
      </c>
      <c r="C120" s="115" t="s">
        <v>658</v>
      </c>
      <c r="D120" s="107" t="s">
        <v>283</v>
      </c>
      <c r="E120" s="107" t="s">
        <v>836</v>
      </c>
      <c r="F120" s="104" t="s">
        <v>837</v>
      </c>
      <c r="G120" s="103" t="s">
        <v>205</v>
      </c>
      <c r="H120" s="104" t="s">
        <v>283</v>
      </c>
      <c r="I120" s="104" t="s">
        <v>829</v>
      </c>
      <c r="J120" s="103" t="s">
        <v>323</v>
      </c>
      <c r="K120" s="104" t="s">
        <v>237</v>
      </c>
      <c r="L120" s="104" t="s">
        <v>396</v>
      </c>
      <c r="M120" s="104" t="s">
        <v>830</v>
      </c>
      <c r="N120" s="104" t="s">
        <v>823</v>
      </c>
      <c r="O120" s="104" t="s">
        <v>151</v>
      </c>
      <c r="P120" s="104" t="s">
        <v>824</v>
      </c>
      <c r="Q120" s="102" t="s">
        <v>195</v>
      </c>
      <c r="R120" s="102" t="s">
        <v>238</v>
      </c>
      <c r="S120" s="104" t="s">
        <v>831</v>
      </c>
      <c r="T120" s="104" t="s">
        <v>831</v>
      </c>
      <c r="U120" s="101" t="s">
        <v>239</v>
      </c>
      <c r="V120" s="101" t="s">
        <v>239</v>
      </c>
      <c r="W120" s="101" t="s">
        <v>239</v>
      </c>
      <c r="X120" s="101" t="s">
        <v>328</v>
      </c>
      <c r="Y120" s="101" t="s">
        <v>328</v>
      </c>
      <c r="Z120" s="101" t="s">
        <v>328</v>
      </c>
      <c r="AA120" s="101" t="s">
        <v>239</v>
      </c>
      <c r="AB120" s="101" t="s">
        <v>328</v>
      </c>
      <c r="AC120" s="105" t="s">
        <v>195</v>
      </c>
      <c r="AD120" s="118" t="s">
        <v>206</v>
      </c>
      <c r="AE120" s="109" t="s">
        <v>132</v>
      </c>
      <c r="AF120" s="120" t="str">
        <f t="shared" si="15"/>
        <v>ALTO</v>
      </c>
      <c r="AG120" s="109" t="s">
        <v>101</v>
      </c>
      <c r="AH120" s="120" t="str">
        <f t="shared" si="16"/>
        <v>BAJO</v>
      </c>
      <c r="AI120" s="109" t="s">
        <v>109</v>
      </c>
      <c r="AJ120" s="109" t="s">
        <v>121</v>
      </c>
      <c r="AK120" s="120" t="str">
        <f t="shared" si="19"/>
        <v>BAJO</v>
      </c>
      <c r="AL120" s="121" t="str">
        <f>VLOOKUP($AD120,Tipologías!$B$3:$G$17,2,FALSE)</f>
        <v>ALTO</v>
      </c>
      <c r="AM120" s="121">
        <f t="shared" si="17"/>
        <v>3</v>
      </c>
      <c r="AN120" s="121" t="str">
        <f>VLOOKUP($AE120,Tipologías!$A$21:$C$24,3,FALSE)</f>
        <v>MEDIO</v>
      </c>
      <c r="AO120" s="121">
        <f t="shared" si="18"/>
        <v>2</v>
      </c>
      <c r="AP120" s="121">
        <f>VLOOKUP($AI120,Tipologías!$A$38:$B$42,2,FALSE)</f>
        <v>0</v>
      </c>
      <c r="AQ120" s="121">
        <f>VLOOKUP($AJ120,Tipologías!$A$46:$B$53,2,FALSE)</f>
        <v>1.25</v>
      </c>
      <c r="AR120" s="121" t="str">
        <f t="shared" si="20"/>
        <v>ALTO</v>
      </c>
      <c r="AS120" s="121" t="str">
        <f>VLOOKUP($AG120,Tipologías!$A$29:$C$33,3,FALSE)</f>
        <v>BAJO</v>
      </c>
      <c r="AT120" s="121" t="str">
        <f t="shared" si="21"/>
        <v>BAJO</v>
      </c>
      <c r="AU120" s="121" t="str">
        <f t="shared" si="22"/>
        <v>MEDIO</v>
      </c>
      <c r="AV120" s="121" t="str">
        <f>_xlfn.IFNA(VLOOKUP(AD120,Tipologías!$B$3:$G$17,4,0),"")</f>
        <v>INFORMACIÓN PÚBLICA CLASIFICADA</v>
      </c>
      <c r="AW120" s="121" t="str">
        <f t="shared" si="23"/>
        <v>IPC</v>
      </c>
      <c r="AX120" s="121" t="str">
        <f>_xlfn.IFNA(VLOOKUP(AD120,Tipologías!$B$3:$G$17,3,0),"")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120" s="121" t="str">
        <f>_xlfn.IFNA(VLOOKUP(AD120,Tipologías!$B$3:$G$17,5,0),"")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120" s="121" t="str">
        <f>_xlfn.IFNA(VLOOKUP(AD120,Tipologías!$B$3:$G$17,6,0),"")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120" s="108" t="s">
        <v>197</v>
      </c>
      <c r="BB120" s="106">
        <v>45835</v>
      </c>
      <c r="BC120" s="108" t="s">
        <v>201</v>
      </c>
      <c r="BD120" s="101" t="s">
        <v>825</v>
      </c>
      <c r="BE120" s="113" t="s">
        <v>826</v>
      </c>
      <c r="BF120" s="45"/>
      <c r="BG120" s="45"/>
      <c r="BH120" s="45"/>
      <c r="BI120" s="45"/>
      <c r="BJ120" s="45"/>
      <c r="BK120" s="45"/>
      <c r="BL120" s="45"/>
      <c r="BM120" s="45"/>
      <c r="BN120" s="45"/>
      <c r="BO120" s="45"/>
      <c r="BP120" s="45"/>
      <c r="BQ120" s="45"/>
      <c r="BR120" s="45"/>
      <c r="BS120" s="45"/>
      <c r="BT120" s="45"/>
      <c r="BU120" s="45"/>
      <c r="BV120" s="45"/>
      <c r="BW120" s="45"/>
      <c r="BX120" s="45"/>
    </row>
    <row r="121" spans="1:76" s="61" customFormat="1" ht="120" x14ac:dyDescent="0.2">
      <c r="A121" s="155">
        <v>118</v>
      </c>
      <c r="B121" s="103" t="s">
        <v>62</v>
      </c>
      <c r="C121" s="115" t="s">
        <v>74</v>
      </c>
      <c r="D121" s="107" t="s">
        <v>285</v>
      </c>
      <c r="E121" s="107" t="s">
        <v>522</v>
      </c>
      <c r="F121" s="104" t="s">
        <v>838</v>
      </c>
      <c r="G121" s="103" t="s">
        <v>205</v>
      </c>
      <c r="H121" s="104" t="s">
        <v>285</v>
      </c>
      <c r="I121" s="104" t="s">
        <v>839</v>
      </c>
      <c r="J121" s="103" t="s">
        <v>323</v>
      </c>
      <c r="K121" s="104" t="s">
        <v>237</v>
      </c>
      <c r="L121" s="104" t="s">
        <v>396</v>
      </c>
      <c r="M121" s="104" t="s">
        <v>195</v>
      </c>
      <c r="N121" s="104" t="s">
        <v>840</v>
      </c>
      <c r="O121" s="104" t="s">
        <v>151</v>
      </c>
      <c r="P121" s="104" t="s">
        <v>841</v>
      </c>
      <c r="Q121" s="102" t="s">
        <v>238</v>
      </c>
      <c r="R121" s="102" t="s">
        <v>238</v>
      </c>
      <c r="S121" s="104" t="s">
        <v>522</v>
      </c>
      <c r="T121" s="104" t="s">
        <v>842</v>
      </c>
      <c r="U121" s="101" t="s">
        <v>239</v>
      </c>
      <c r="V121" s="101" t="s">
        <v>239</v>
      </c>
      <c r="W121" s="101" t="s">
        <v>239</v>
      </c>
      <c r="X121" s="101" t="s">
        <v>239</v>
      </c>
      <c r="Y121" s="101" t="s">
        <v>239</v>
      </c>
      <c r="Z121" s="101" t="s">
        <v>239</v>
      </c>
      <c r="AA121" s="101" t="s">
        <v>195</v>
      </c>
      <c r="AB121" s="101" t="s">
        <v>195</v>
      </c>
      <c r="AC121" s="105" t="s">
        <v>195</v>
      </c>
      <c r="AD121" s="118" t="s">
        <v>218</v>
      </c>
      <c r="AE121" s="109" t="s">
        <v>134</v>
      </c>
      <c r="AF121" s="120" t="str">
        <f t="shared" si="15"/>
        <v>ALTO</v>
      </c>
      <c r="AG121" s="109" t="s">
        <v>102</v>
      </c>
      <c r="AH121" s="120" t="str">
        <f t="shared" si="16"/>
        <v>MEDIO</v>
      </c>
      <c r="AI121" s="109" t="s">
        <v>113</v>
      </c>
      <c r="AJ121" s="109" t="s">
        <v>123</v>
      </c>
      <c r="AK121" s="120" t="str">
        <f t="shared" si="19"/>
        <v>BAJO</v>
      </c>
      <c r="AL121" s="121" t="str">
        <f>VLOOKUP($AD121,Tipologías!$B$3:$G$17,2,FALSE)</f>
        <v>ALTO</v>
      </c>
      <c r="AM121" s="121">
        <f t="shared" si="17"/>
        <v>3</v>
      </c>
      <c r="AN121" s="121" t="str">
        <f>VLOOKUP($AE121,Tipologías!$A$21:$C$24,3,FALSE)</f>
        <v>ALTO</v>
      </c>
      <c r="AO121" s="121">
        <f t="shared" si="18"/>
        <v>3</v>
      </c>
      <c r="AP121" s="121">
        <f>VLOOKUP($AI121,Tipologías!$A$38:$B$42,2,FALSE)</f>
        <v>1</v>
      </c>
      <c r="AQ121" s="121">
        <f>VLOOKUP($AJ121,Tipologías!$A$46:$B$53,2,FALSE)</f>
        <v>0.5</v>
      </c>
      <c r="AR121" s="121" t="str">
        <f t="shared" si="20"/>
        <v>ALTO</v>
      </c>
      <c r="AS121" s="121" t="str">
        <f>VLOOKUP($AG121,Tipologías!$A$29:$C$33,3,FALSE)</f>
        <v>MEDIO</v>
      </c>
      <c r="AT121" s="121" t="str">
        <f t="shared" si="21"/>
        <v>BAJO</v>
      </c>
      <c r="AU121" s="121" t="str">
        <f t="shared" si="22"/>
        <v>MEDIO</v>
      </c>
      <c r="AV121" s="121" t="str">
        <f>_xlfn.IFNA(VLOOKUP(AD121,Tipologías!$B$3:$G$17,4,0),"")</f>
        <v>INFORMACIÓN PÚBLICA RESERVADA</v>
      </c>
      <c r="AW121" s="121" t="str">
        <f t="shared" si="23"/>
        <v>IPR</v>
      </c>
      <c r="AX121" s="121" t="str">
        <f>_xlfn.IFNA(VLOOKUP(AD121,Tipologías!$B$3:$G$17,3,0),"")</f>
        <v>LEY 1712 DE 2014  ARTÍCULO 19 PARÁGRAFO "SE EXCEPTÚAN TAMBIÉN LOS DOCUMENTOS QUE CONTENGAN LAS OPINIONES O PUNTOS DE VISTA QUE FORMEN PARTE DEL PROCESO DELIBERATIVO DE LOS SERVIDORES PÚBLICOS."</v>
      </c>
      <c r="AY121" s="121" t="str">
        <f>_xlfn.IFNA(VLOOKUP(AD121,Tipologías!$B$3:$G$17,5,0),"")</f>
        <v>LEY 1712 DE 2014 ARTÍCULO 19 PARÁGRAFO: SE EXCEPTÚAN TAMBIÉN LOS DOCUMENTOS QUE CONTENGAN LAS OPINIONES O PUNTOS DE VISTA QUE FORMEN PARTE DEL PROCESO DELIBERATIVO DE LOS SERVIDORES PÚBLICOS</v>
      </c>
      <c r="AZ121" s="121" t="str">
        <f>_xlfn.IFNA(VLOOKUP(AD121,Tipologías!$B$3:$G$17,6,0),"")</f>
        <v xml:space="preserve">LEY 1712 DE 2014 ARTÍCULO 19  </v>
      </c>
      <c r="BA121" s="108" t="s">
        <v>197</v>
      </c>
      <c r="BB121" s="106">
        <v>45838</v>
      </c>
      <c r="BC121" s="108" t="s">
        <v>201</v>
      </c>
      <c r="BD121" s="101" t="s">
        <v>843</v>
      </c>
      <c r="BE121" s="113" t="s">
        <v>844</v>
      </c>
      <c r="BF121" s="45"/>
      <c r="BG121" s="45"/>
      <c r="BH121" s="45"/>
      <c r="BI121" s="45"/>
      <c r="BJ121" s="45"/>
      <c r="BK121" s="45"/>
      <c r="BL121" s="45"/>
      <c r="BM121" s="45"/>
      <c r="BN121" s="45"/>
      <c r="BO121" s="45"/>
      <c r="BP121" s="45"/>
      <c r="BQ121" s="45"/>
      <c r="BR121" s="45"/>
      <c r="BS121" s="45"/>
      <c r="BT121" s="45"/>
      <c r="BU121" s="45"/>
      <c r="BV121" s="45"/>
      <c r="BW121" s="45"/>
      <c r="BX121" s="45"/>
    </row>
    <row r="122" spans="1:76" s="61" customFormat="1" ht="132" x14ac:dyDescent="0.2">
      <c r="A122" s="154">
        <v>119</v>
      </c>
      <c r="B122" s="103" t="s">
        <v>62</v>
      </c>
      <c r="C122" s="115" t="s">
        <v>74</v>
      </c>
      <c r="D122" s="107" t="s">
        <v>285</v>
      </c>
      <c r="E122" s="107" t="s">
        <v>522</v>
      </c>
      <c r="F122" s="104" t="s">
        <v>845</v>
      </c>
      <c r="G122" s="103" t="s">
        <v>205</v>
      </c>
      <c r="H122" s="104" t="s">
        <v>285</v>
      </c>
      <c r="I122" s="104" t="s">
        <v>839</v>
      </c>
      <c r="J122" s="103" t="s">
        <v>323</v>
      </c>
      <c r="K122" s="104" t="s">
        <v>237</v>
      </c>
      <c r="L122" s="104" t="s">
        <v>324</v>
      </c>
      <c r="M122" s="104" t="s">
        <v>195</v>
      </c>
      <c r="N122" s="104" t="s">
        <v>846</v>
      </c>
      <c r="O122" s="104" t="s">
        <v>151</v>
      </c>
      <c r="P122" s="104" t="s">
        <v>841</v>
      </c>
      <c r="Q122" s="102" t="s">
        <v>238</v>
      </c>
      <c r="R122" s="102" t="s">
        <v>238</v>
      </c>
      <c r="S122" s="104" t="s">
        <v>522</v>
      </c>
      <c r="T122" s="104" t="s">
        <v>847</v>
      </c>
      <c r="U122" s="101" t="s">
        <v>239</v>
      </c>
      <c r="V122" s="101" t="s">
        <v>239</v>
      </c>
      <c r="W122" s="101" t="s">
        <v>328</v>
      </c>
      <c r="X122" s="101" t="s">
        <v>328</v>
      </c>
      <c r="Y122" s="101" t="s">
        <v>328</v>
      </c>
      <c r="Z122" s="101" t="s">
        <v>328</v>
      </c>
      <c r="AA122" s="101" t="s">
        <v>195</v>
      </c>
      <c r="AB122" s="101" t="s">
        <v>239</v>
      </c>
      <c r="AC122" s="105" t="s">
        <v>195</v>
      </c>
      <c r="AD122" s="118" t="s">
        <v>89</v>
      </c>
      <c r="AE122" s="109" t="s">
        <v>130</v>
      </c>
      <c r="AF122" s="120" t="str">
        <f t="shared" si="15"/>
        <v>BAJO</v>
      </c>
      <c r="AG122" s="109" t="s">
        <v>100</v>
      </c>
      <c r="AH122" s="120" t="str">
        <f t="shared" si="16"/>
        <v>BAJO</v>
      </c>
      <c r="AI122" s="109" t="s">
        <v>109</v>
      </c>
      <c r="AJ122" s="109" t="s">
        <v>124</v>
      </c>
      <c r="AK122" s="120" t="str">
        <f t="shared" si="19"/>
        <v>BAJO</v>
      </c>
      <c r="AL122" s="121" t="str">
        <f>VLOOKUP($AD122,Tipologías!$B$3:$G$17,2,FALSE)</f>
        <v>BAJO</v>
      </c>
      <c r="AM122" s="121">
        <f t="shared" si="17"/>
        <v>1</v>
      </c>
      <c r="AN122" s="121" t="str">
        <f>VLOOKUP($AE122,Tipologías!$A$21:$C$24,3,FALSE)</f>
        <v>BAJO</v>
      </c>
      <c r="AO122" s="121">
        <f t="shared" si="18"/>
        <v>1</v>
      </c>
      <c r="AP122" s="121">
        <f>VLOOKUP($AI122,Tipologías!$A$38:$B$42,2,FALSE)</f>
        <v>0</v>
      </c>
      <c r="AQ122" s="121">
        <f>VLOOKUP($AJ122,Tipologías!$A$46:$B$53,2,FALSE)</f>
        <v>0.25</v>
      </c>
      <c r="AR122" s="121" t="str">
        <f t="shared" si="20"/>
        <v>BAJO</v>
      </c>
      <c r="AS122" s="121" t="str">
        <f>VLOOKUP($AG122,Tipologías!$A$29:$C$33,3,FALSE)</f>
        <v>BAJO</v>
      </c>
      <c r="AT122" s="121" t="str">
        <f t="shared" si="21"/>
        <v>BAJO</v>
      </c>
      <c r="AU122" s="121" t="str">
        <f t="shared" si="22"/>
        <v>BAJO</v>
      </c>
      <c r="AV122" s="121" t="str">
        <f>_xlfn.IFNA(VLOOKUP(AD122,Tipologías!$B$3:$G$17,4,0),"")</f>
        <v>INFORMACIÓN PÚBLICA</v>
      </c>
      <c r="AW122" s="121" t="str">
        <f t="shared" si="23"/>
        <v>IPB</v>
      </c>
      <c r="AX122" s="121" t="str">
        <f>_xlfn.IFNA(VLOOKUP(AD122,Tipologías!$B$3:$G$17,3,0),"")</f>
        <v>LEY 1712 DE 2014 LEY DE TRANSPARENCIA Y DERECHO DE ACCESO A LA INFORMACIÓN. ARTÍCULO 6 DEFINICIONES LITERAL B.</v>
      </c>
      <c r="AY122" s="121" t="str">
        <f>_xlfn.IFNA(VLOOKUP(AD122,Tipologías!$B$3:$G$17,5,0),"")</f>
        <v>N/A</v>
      </c>
      <c r="AZ122" s="121" t="str">
        <f>_xlfn.IFNA(VLOOKUP(AD122,Tipologías!$B$3:$G$17,6,0),"")</f>
        <v xml:space="preserve">N/A
</v>
      </c>
      <c r="BA122" s="108" t="s">
        <v>198</v>
      </c>
      <c r="BB122" s="106">
        <v>45838</v>
      </c>
      <c r="BC122" s="102" t="s">
        <v>195</v>
      </c>
      <c r="BD122" s="101" t="s">
        <v>843</v>
      </c>
      <c r="BE122" s="113" t="s">
        <v>844</v>
      </c>
      <c r="BF122" s="45"/>
      <c r="BG122" s="45"/>
      <c r="BH122" s="45"/>
      <c r="BI122" s="45"/>
      <c r="BJ122" s="45"/>
      <c r="BK122" s="45"/>
      <c r="BL122" s="45"/>
      <c r="BM122" s="45"/>
      <c r="BN122" s="45"/>
      <c r="BO122" s="45"/>
      <c r="BP122" s="45"/>
      <c r="BQ122" s="45"/>
      <c r="BR122" s="45"/>
      <c r="BS122" s="45"/>
      <c r="BT122" s="45"/>
      <c r="BU122" s="45"/>
      <c r="BV122" s="45"/>
      <c r="BW122" s="45"/>
      <c r="BX122" s="45"/>
    </row>
    <row r="123" spans="1:76" s="61" customFormat="1" ht="144" x14ac:dyDescent="0.2">
      <c r="A123" s="155">
        <v>120</v>
      </c>
      <c r="B123" s="103" t="s">
        <v>62</v>
      </c>
      <c r="C123" s="115" t="s">
        <v>74</v>
      </c>
      <c r="D123" s="107" t="s">
        <v>285</v>
      </c>
      <c r="E123" s="107" t="s">
        <v>848</v>
      </c>
      <c r="F123" s="104" t="s">
        <v>849</v>
      </c>
      <c r="G123" s="103" t="s">
        <v>205</v>
      </c>
      <c r="H123" s="104" t="s">
        <v>285</v>
      </c>
      <c r="I123" s="104" t="s">
        <v>839</v>
      </c>
      <c r="J123" s="103" t="s">
        <v>323</v>
      </c>
      <c r="K123" s="104" t="s">
        <v>237</v>
      </c>
      <c r="L123" s="104" t="s">
        <v>396</v>
      </c>
      <c r="M123" s="104" t="s">
        <v>195</v>
      </c>
      <c r="N123" s="104" t="s">
        <v>840</v>
      </c>
      <c r="O123" s="104" t="s">
        <v>151</v>
      </c>
      <c r="P123" s="104" t="s">
        <v>841</v>
      </c>
      <c r="Q123" s="102" t="s">
        <v>238</v>
      </c>
      <c r="R123" s="102" t="s">
        <v>238</v>
      </c>
      <c r="S123" s="104" t="s">
        <v>850</v>
      </c>
      <c r="T123" s="104" t="s">
        <v>851</v>
      </c>
      <c r="U123" s="101" t="s">
        <v>239</v>
      </c>
      <c r="V123" s="101" t="s">
        <v>239</v>
      </c>
      <c r="W123" s="101" t="s">
        <v>328</v>
      </c>
      <c r="X123" s="101" t="s">
        <v>328</v>
      </c>
      <c r="Y123" s="101" t="s">
        <v>328</v>
      </c>
      <c r="Z123" s="101" t="s">
        <v>328</v>
      </c>
      <c r="AA123" s="101" t="s">
        <v>195</v>
      </c>
      <c r="AB123" s="101" t="s">
        <v>239</v>
      </c>
      <c r="AC123" s="105" t="s">
        <v>195</v>
      </c>
      <c r="AD123" s="118" t="s">
        <v>89</v>
      </c>
      <c r="AE123" s="109" t="s">
        <v>130</v>
      </c>
      <c r="AF123" s="120" t="str">
        <f t="shared" si="15"/>
        <v>BAJO</v>
      </c>
      <c r="AG123" s="109" t="s">
        <v>101</v>
      </c>
      <c r="AH123" s="120" t="str">
        <f t="shared" si="16"/>
        <v>BAJO</v>
      </c>
      <c r="AI123" s="109" t="s">
        <v>115</v>
      </c>
      <c r="AJ123" s="109" t="s">
        <v>121</v>
      </c>
      <c r="AK123" s="120" t="str">
        <f t="shared" si="19"/>
        <v>ALTO</v>
      </c>
      <c r="AL123" s="121" t="str">
        <f>VLOOKUP($AD123,Tipologías!$B$3:$G$17,2,FALSE)</f>
        <v>BAJO</v>
      </c>
      <c r="AM123" s="121">
        <f t="shared" si="17"/>
        <v>1</v>
      </c>
      <c r="AN123" s="121" t="str">
        <f>VLOOKUP($AE123,Tipologías!$A$21:$C$24,3,FALSE)</f>
        <v>BAJO</v>
      </c>
      <c r="AO123" s="121">
        <f t="shared" si="18"/>
        <v>1</v>
      </c>
      <c r="AP123" s="121">
        <f>VLOOKUP($AI123,Tipologías!$A$38:$B$42,2,FALSE)</f>
        <v>2</v>
      </c>
      <c r="AQ123" s="121">
        <f>VLOOKUP($AJ123,Tipologías!$A$46:$B$53,2,FALSE)</f>
        <v>1.25</v>
      </c>
      <c r="AR123" s="121" t="str">
        <f t="shared" si="20"/>
        <v>BAJO</v>
      </c>
      <c r="AS123" s="121" t="str">
        <f>VLOOKUP($AG123,Tipologías!$A$29:$C$33,3,FALSE)</f>
        <v>BAJO</v>
      </c>
      <c r="AT123" s="121" t="str">
        <f t="shared" si="21"/>
        <v>ALTO</v>
      </c>
      <c r="AU123" s="121" t="str">
        <f t="shared" si="22"/>
        <v>MEDIO</v>
      </c>
      <c r="AV123" s="121" t="str">
        <f>_xlfn.IFNA(VLOOKUP(AD123,Tipologías!$B$3:$G$17,4,0),"")</f>
        <v>INFORMACIÓN PÚBLICA</v>
      </c>
      <c r="AW123" s="121" t="str">
        <f t="shared" si="23"/>
        <v>IPB</v>
      </c>
      <c r="AX123" s="121" t="str">
        <f>_xlfn.IFNA(VLOOKUP(AD123,Tipologías!$B$3:$G$17,3,0),"")</f>
        <v>LEY 1712 DE 2014 LEY DE TRANSPARENCIA Y DERECHO DE ACCESO A LA INFORMACIÓN. ARTÍCULO 6 DEFINICIONES LITERAL B.</v>
      </c>
      <c r="AY123" s="121" t="str">
        <f>_xlfn.IFNA(VLOOKUP(AD123,Tipologías!$B$3:$G$17,5,0),"")</f>
        <v>N/A</v>
      </c>
      <c r="AZ123" s="121" t="str">
        <f>_xlfn.IFNA(VLOOKUP(AD123,Tipologías!$B$3:$G$17,6,0),"")</f>
        <v xml:space="preserve">N/A
</v>
      </c>
      <c r="BA123" s="108" t="s">
        <v>198</v>
      </c>
      <c r="BB123" s="106">
        <v>45838</v>
      </c>
      <c r="BC123" s="102" t="s">
        <v>195</v>
      </c>
      <c r="BD123" s="101" t="s">
        <v>843</v>
      </c>
      <c r="BE123" s="113" t="s">
        <v>844</v>
      </c>
      <c r="BF123" s="45"/>
      <c r="BG123" s="45"/>
      <c r="BH123" s="45"/>
      <c r="BI123" s="45"/>
      <c r="BJ123" s="45"/>
      <c r="BK123" s="45"/>
      <c r="BL123" s="45"/>
      <c r="BM123" s="45"/>
      <c r="BN123" s="45"/>
      <c r="BO123" s="45"/>
      <c r="BP123" s="45"/>
      <c r="BQ123" s="45"/>
      <c r="BR123" s="45"/>
      <c r="BS123" s="45"/>
      <c r="BT123" s="45"/>
      <c r="BU123" s="45"/>
      <c r="BV123" s="45"/>
      <c r="BW123" s="45"/>
      <c r="BX123" s="45"/>
    </row>
    <row r="124" spans="1:76" s="61" customFormat="1" ht="409.5" x14ac:dyDescent="0.2">
      <c r="A124" s="154">
        <v>121</v>
      </c>
      <c r="B124" s="103" t="s">
        <v>62</v>
      </c>
      <c r="C124" s="115" t="s">
        <v>74</v>
      </c>
      <c r="D124" s="107" t="s">
        <v>285</v>
      </c>
      <c r="E124" s="107" t="s">
        <v>852</v>
      </c>
      <c r="F124" s="104" t="s">
        <v>853</v>
      </c>
      <c r="G124" s="103" t="s">
        <v>205</v>
      </c>
      <c r="H124" s="104" t="s">
        <v>285</v>
      </c>
      <c r="I124" s="104" t="s">
        <v>839</v>
      </c>
      <c r="J124" s="103" t="s">
        <v>323</v>
      </c>
      <c r="K124" s="104" t="s">
        <v>237</v>
      </c>
      <c r="L124" s="104" t="s">
        <v>396</v>
      </c>
      <c r="M124" s="104" t="s">
        <v>195</v>
      </c>
      <c r="N124" s="104" t="s">
        <v>840</v>
      </c>
      <c r="O124" s="104" t="s">
        <v>151</v>
      </c>
      <c r="P124" s="104" t="s">
        <v>841</v>
      </c>
      <c r="Q124" s="102" t="s">
        <v>238</v>
      </c>
      <c r="R124" s="102" t="s">
        <v>238</v>
      </c>
      <c r="S124" s="104" t="s">
        <v>854</v>
      </c>
      <c r="T124" s="104" t="s">
        <v>855</v>
      </c>
      <c r="U124" s="101" t="s">
        <v>239</v>
      </c>
      <c r="V124" s="101" t="s">
        <v>239</v>
      </c>
      <c r="W124" s="101" t="s">
        <v>239</v>
      </c>
      <c r="X124" s="101" t="s">
        <v>239</v>
      </c>
      <c r="Y124" s="101" t="s">
        <v>239</v>
      </c>
      <c r="Z124" s="101" t="s">
        <v>239</v>
      </c>
      <c r="AA124" s="101" t="s">
        <v>195</v>
      </c>
      <c r="AB124" s="101" t="s">
        <v>195</v>
      </c>
      <c r="AC124" s="105" t="s">
        <v>195</v>
      </c>
      <c r="AD124" s="118" t="s">
        <v>213</v>
      </c>
      <c r="AE124" s="109" t="s">
        <v>134</v>
      </c>
      <c r="AF124" s="120" t="str">
        <f t="shared" si="15"/>
        <v>ALTO</v>
      </c>
      <c r="AG124" s="109" t="s">
        <v>102</v>
      </c>
      <c r="AH124" s="120" t="str">
        <f t="shared" si="16"/>
        <v>MEDIO</v>
      </c>
      <c r="AI124" s="109" t="s">
        <v>113</v>
      </c>
      <c r="AJ124" s="109" t="s">
        <v>123</v>
      </c>
      <c r="AK124" s="120" t="str">
        <f t="shared" si="19"/>
        <v>BAJO</v>
      </c>
      <c r="AL124" s="121" t="str">
        <f>VLOOKUP($AD124,Tipologías!$B$3:$G$17,2,FALSE)</f>
        <v>ALTO</v>
      </c>
      <c r="AM124" s="121">
        <f t="shared" si="17"/>
        <v>3</v>
      </c>
      <c r="AN124" s="121" t="str">
        <f>VLOOKUP($AE124,Tipologías!$A$21:$C$24,3,FALSE)</f>
        <v>ALTO</v>
      </c>
      <c r="AO124" s="121">
        <f t="shared" si="18"/>
        <v>3</v>
      </c>
      <c r="AP124" s="121">
        <f>VLOOKUP($AI124,Tipologías!$A$38:$B$42,2,FALSE)</f>
        <v>1</v>
      </c>
      <c r="AQ124" s="121">
        <f>VLOOKUP($AJ124,Tipologías!$A$46:$B$53,2,FALSE)</f>
        <v>0.5</v>
      </c>
      <c r="AR124" s="121" t="str">
        <f t="shared" si="20"/>
        <v>ALTO</v>
      </c>
      <c r="AS124" s="121" t="str">
        <f>VLOOKUP($AG124,Tipologías!$A$29:$C$33,3,FALSE)</f>
        <v>MEDIO</v>
      </c>
      <c r="AT124" s="121" t="str">
        <f t="shared" si="21"/>
        <v>BAJO</v>
      </c>
      <c r="AU124" s="121" t="str">
        <f t="shared" si="22"/>
        <v>MEDIO</v>
      </c>
      <c r="AV124" s="121" t="str">
        <f>_xlfn.IFNA(VLOOKUP(AD124,Tipologías!$B$3:$G$17,4,0),"")</f>
        <v>INFORMACIÓN PÚBLICA RESERVADA</v>
      </c>
      <c r="AW124" s="121" t="str">
        <f t="shared" si="23"/>
        <v>IPR</v>
      </c>
      <c r="AX124" s="121" t="str">
        <f>_xlfn.IFNA(VLOOKUP(AD124,Tipologías!$B$3:$G$17,3,0),"")</f>
        <v>LEY 1712   DE 2014 ARTÍCULO 19 LITERAL E "EL DEBIDO PROCESO Y LA IGUALDAD DE LAS PARTES EN LOS PROCESOS JUDICIALES."</v>
      </c>
      <c r="AY124" s="121" t="str">
        <f>_xlfn.IFNA(VLOOKUP(AD124,Tipologías!$B$3:$G$17,5,0),"")</f>
        <v>CONSTITUCIÓN POLÍTICA DE COLOMBIA ARTÍCULO 29. EL DEBIDO PROCESO SE APLICARÁ A TODA CLASE DE ACTUACIONES JUDICIALES Y ADMINISTRATIVAS.
NADIE PODRÁ SER JUZGADO SINO CONFORME A LEYES PREEXISTENTES AL ACTO QUE SE LE IMPUTA, ANTE JUEZ O TRIBUNAL COMPETENTE Y CON OBSERVANCIA DE LA PLENITUD DE LAS FORMAS PROPIAS DE CADA JUICIO.
EN MATERIA PENAL, LA LEY PERMISIVA O FAVORABLE, AUN CUANDO SEA POSTERIOR, SE APLICARÁ DE PREFERENCIA A LA RESTRICTIVA O DESFAVORABLE.
TODA PERSONA SE PRESUME INOCENTE MIENTRAS NO SE LA HAYA DECLARADO JUDICIALMENTE CULPABLE. QUIEN SEA SINDICADO TIENE DERECHO A LA DEFENSA Y A LA ASISTENCIA DE UN ABOGADO ESCOGIDO POR ÉL, O DE OFICIO, DURANTE LA INVESTIGACIÓN Y EL JUZGAMIENTO; A UN DEBIDO PROCESO PÚBLICO SIN DILACIONES INJUSTIFICADAS; A PRESENTAR PRUEBAS Y A CONTROVERTIR LAS QUE SE ALLEGUEN EN SU CONTRA; A IMPUGNAR LA SENTENCIA CONDENATORIA, Y A NO SER JUZGADO DOS VECES POR EL MISMO HECHO.
ES NULA, DE PLENO DERECHO, LA PRUEBA OBTENIDA CON VIOLACIÓN DEL DEBIDO PROCESO.
LEY 1564  DE 2012 CÓDIGO GENERAL DEL PROCESO ARTÍCULO 3: LAS ACTUACIONES SE CUMPLIRÁN EN FORMA ORAL, PÚBLICA Y EN AUDIENCIAS, SALVO LAS QUE EXPRESAMENTE SE AUTORICE REALIZAR POR ESCRITO O ESTÉN AMPARADAS POR RESERVA.</v>
      </c>
      <c r="AZ124" s="121" t="str">
        <f>_xlfn.IFNA(VLOOKUP(AD124,Tipologías!$B$3:$G$17,6,0),"")</f>
        <v>LEY 1712 DE 2014 ARTÍCULO 19   
LEY 1564  DE 2012 CÓDIGO GENERAL DEL PROCESO</v>
      </c>
      <c r="BA124" s="108" t="s">
        <v>197</v>
      </c>
      <c r="BB124" s="106">
        <v>45838</v>
      </c>
      <c r="BC124" s="108" t="s">
        <v>201</v>
      </c>
      <c r="BD124" s="101" t="s">
        <v>843</v>
      </c>
      <c r="BE124" s="113" t="s">
        <v>844</v>
      </c>
      <c r="BF124" s="45"/>
      <c r="BG124" s="45"/>
      <c r="BH124" s="45"/>
      <c r="BI124" s="45"/>
      <c r="BJ124" s="45"/>
      <c r="BK124" s="45"/>
      <c r="BL124" s="45"/>
      <c r="BM124" s="45"/>
      <c r="BN124" s="45"/>
      <c r="BO124" s="45"/>
      <c r="BP124" s="45"/>
      <c r="BQ124" s="45"/>
      <c r="BR124" s="45"/>
      <c r="BS124" s="45"/>
      <c r="BT124" s="45"/>
      <c r="BU124" s="45"/>
      <c r="BV124" s="45"/>
      <c r="BW124" s="45"/>
      <c r="BX124" s="45"/>
    </row>
    <row r="125" spans="1:76" s="61" customFormat="1" ht="192" x14ac:dyDescent="0.2">
      <c r="A125" s="155">
        <v>122</v>
      </c>
      <c r="B125" s="103" t="s">
        <v>62</v>
      </c>
      <c r="C125" s="115" t="s">
        <v>74</v>
      </c>
      <c r="D125" s="107" t="s">
        <v>285</v>
      </c>
      <c r="E125" s="107" t="s">
        <v>317</v>
      </c>
      <c r="F125" s="104" t="s">
        <v>856</v>
      </c>
      <c r="G125" s="103" t="s">
        <v>205</v>
      </c>
      <c r="H125" s="104" t="s">
        <v>285</v>
      </c>
      <c r="I125" s="104" t="s">
        <v>839</v>
      </c>
      <c r="J125" s="103" t="s">
        <v>323</v>
      </c>
      <c r="K125" s="104" t="s">
        <v>237</v>
      </c>
      <c r="L125" s="104" t="s">
        <v>396</v>
      </c>
      <c r="M125" s="104" t="s">
        <v>195</v>
      </c>
      <c r="N125" s="104" t="s">
        <v>840</v>
      </c>
      <c r="O125" s="104" t="s">
        <v>146</v>
      </c>
      <c r="P125" s="104" t="s">
        <v>841</v>
      </c>
      <c r="Q125" s="102" t="s">
        <v>238</v>
      </c>
      <c r="R125" s="102" t="s">
        <v>238</v>
      </c>
      <c r="S125" s="104" t="s">
        <v>317</v>
      </c>
      <c r="T125" s="104" t="s">
        <v>857</v>
      </c>
      <c r="U125" s="101" t="s">
        <v>239</v>
      </c>
      <c r="V125" s="101" t="s">
        <v>239</v>
      </c>
      <c r="W125" s="101" t="s">
        <v>328</v>
      </c>
      <c r="X125" s="101" t="s">
        <v>328</v>
      </c>
      <c r="Y125" s="101" t="s">
        <v>328</v>
      </c>
      <c r="Z125" s="101" t="s">
        <v>328</v>
      </c>
      <c r="AA125" s="101" t="s">
        <v>195</v>
      </c>
      <c r="AB125" s="101" t="s">
        <v>195</v>
      </c>
      <c r="AC125" s="105" t="s">
        <v>195</v>
      </c>
      <c r="AD125" s="118" t="s">
        <v>89</v>
      </c>
      <c r="AE125" s="109" t="s">
        <v>130</v>
      </c>
      <c r="AF125" s="120" t="str">
        <f t="shared" si="15"/>
        <v>BAJO</v>
      </c>
      <c r="AG125" s="109" t="s">
        <v>100</v>
      </c>
      <c r="AH125" s="120" t="str">
        <f t="shared" si="16"/>
        <v>BAJO</v>
      </c>
      <c r="AI125" s="109" t="s">
        <v>109</v>
      </c>
      <c r="AJ125" s="109" t="s">
        <v>124</v>
      </c>
      <c r="AK125" s="120" t="str">
        <f t="shared" si="19"/>
        <v>BAJO</v>
      </c>
      <c r="AL125" s="121" t="str">
        <f>VLOOKUP($AD125,Tipologías!$B$3:$G$17,2,FALSE)</f>
        <v>BAJO</v>
      </c>
      <c r="AM125" s="121">
        <f t="shared" si="17"/>
        <v>1</v>
      </c>
      <c r="AN125" s="121" t="str">
        <f>VLOOKUP($AE125,Tipologías!$A$21:$C$24,3,FALSE)</f>
        <v>BAJO</v>
      </c>
      <c r="AO125" s="121">
        <f t="shared" si="18"/>
        <v>1</v>
      </c>
      <c r="AP125" s="121">
        <f>VLOOKUP($AI125,Tipologías!$A$38:$B$42,2,FALSE)</f>
        <v>0</v>
      </c>
      <c r="AQ125" s="121">
        <f>VLOOKUP($AJ125,Tipologías!$A$46:$B$53,2,FALSE)</f>
        <v>0.25</v>
      </c>
      <c r="AR125" s="121" t="str">
        <f t="shared" si="20"/>
        <v>BAJO</v>
      </c>
      <c r="AS125" s="121" t="str">
        <f>VLOOKUP($AG125,Tipologías!$A$29:$C$33,3,FALSE)</f>
        <v>BAJO</v>
      </c>
      <c r="AT125" s="121" t="str">
        <f t="shared" si="21"/>
        <v>BAJO</v>
      </c>
      <c r="AU125" s="121" t="str">
        <f t="shared" si="22"/>
        <v>BAJO</v>
      </c>
      <c r="AV125" s="121" t="str">
        <f>_xlfn.IFNA(VLOOKUP(AD125,Tipologías!$B$3:$G$17,4,0),"")</f>
        <v>INFORMACIÓN PÚBLICA</v>
      </c>
      <c r="AW125" s="121" t="str">
        <f t="shared" si="23"/>
        <v>IPB</v>
      </c>
      <c r="AX125" s="121" t="str">
        <f>_xlfn.IFNA(VLOOKUP(AD125,Tipologías!$B$3:$G$17,3,0),"")</f>
        <v>LEY 1712 DE 2014 LEY DE TRANSPARENCIA Y DERECHO DE ACCESO A LA INFORMACIÓN. ARTÍCULO 6 DEFINICIONES LITERAL B.</v>
      </c>
      <c r="AY125" s="121" t="str">
        <f>_xlfn.IFNA(VLOOKUP(AD125,Tipologías!$B$3:$G$17,5,0),"")</f>
        <v>N/A</v>
      </c>
      <c r="AZ125" s="121" t="str">
        <f>_xlfn.IFNA(VLOOKUP(AD125,Tipologías!$B$3:$G$17,6,0),"")</f>
        <v xml:space="preserve">N/A
</v>
      </c>
      <c r="BA125" s="108" t="s">
        <v>198</v>
      </c>
      <c r="BB125" s="106">
        <v>45838</v>
      </c>
      <c r="BC125" s="102" t="s">
        <v>195</v>
      </c>
      <c r="BD125" s="101" t="s">
        <v>843</v>
      </c>
      <c r="BE125" s="113" t="s">
        <v>844</v>
      </c>
      <c r="BF125" s="45"/>
      <c r="BG125" s="45"/>
      <c r="BH125" s="45"/>
      <c r="BI125" s="45"/>
      <c r="BJ125" s="45"/>
      <c r="BK125" s="45"/>
      <c r="BL125" s="45"/>
      <c r="BM125" s="45"/>
      <c r="BN125" s="45"/>
      <c r="BO125" s="45"/>
      <c r="BP125" s="45"/>
      <c r="BQ125" s="45"/>
      <c r="BR125" s="45"/>
      <c r="BS125" s="45"/>
      <c r="BT125" s="45"/>
      <c r="BU125" s="45"/>
      <c r="BV125" s="45"/>
      <c r="BW125" s="45"/>
      <c r="BX125" s="45"/>
    </row>
    <row r="126" spans="1:76" s="61" customFormat="1" ht="120" x14ac:dyDescent="0.2">
      <c r="A126" s="155">
        <v>123</v>
      </c>
      <c r="B126" s="103" t="s">
        <v>55</v>
      </c>
      <c r="C126" s="115" t="s">
        <v>168</v>
      </c>
      <c r="D126" s="107" t="s">
        <v>68</v>
      </c>
      <c r="E126" s="107" t="s">
        <v>858</v>
      </c>
      <c r="F126" s="104" t="s">
        <v>859</v>
      </c>
      <c r="G126" s="103" t="s">
        <v>205</v>
      </c>
      <c r="H126" s="104" t="s">
        <v>860</v>
      </c>
      <c r="I126" s="104" t="s">
        <v>68</v>
      </c>
      <c r="J126" s="103" t="s">
        <v>323</v>
      </c>
      <c r="K126" s="104" t="s">
        <v>237</v>
      </c>
      <c r="L126" s="104" t="s">
        <v>324</v>
      </c>
      <c r="M126" s="104" t="s">
        <v>195</v>
      </c>
      <c r="N126" s="104" t="s">
        <v>861</v>
      </c>
      <c r="O126" s="104" t="s">
        <v>151</v>
      </c>
      <c r="P126" s="104" t="s">
        <v>862</v>
      </c>
      <c r="Q126" s="102" t="s">
        <v>238</v>
      </c>
      <c r="R126" s="102" t="s">
        <v>238</v>
      </c>
      <c r="S126" s="156" t="s">
        <v>195</v>
      </c>
      <c r="T126" s="156" t="s">
        <v>195</v>
      </c>
      <c r="U126" s="101" t="s">
        <v>239</v>
      </c>
      <c r="V126" s="101" t="s">
        <v>239</v>
      </c>
      <c r="W126" s="101" t="s">
        <v>328</v>
      </c>
      <c r="X126" s="101" t="s">
        <v>328</v>
      </c>
      <c r="Y126" s="101" t="s">
        <v>328</v>
      </c>
      <c r="Z126" s="101" t="s">
        <v>328</v>
      </c>
      <c r="AA126" s="101" t="s">
        <v>195</v>
      </c>
      <c r="AB126" s="101" t="s">
        <v>195</v>
      </c>
      <c r="AC126" s="105" t="s">
        <v>195</v>
      </c>
      <c r="AD126" s="118" t="s">
        <v>89</v>
      </c>
      <c r="AE126" s="109" t="s">
        <v>130</v>
      </c>
      <c r="AF126" s="120" t="str">
        <f>AR126</f>
        <v>BAJO</v>
      </c>
      <c r="AG126" s="109" t="s">
        <v>104</v>
      </c>
      <c r="AH126" s="120" t="str">
        <f>_xlfn.IFNA((AS126),"")</f>
        <v>ALTO</v>
      </c>
      <c r="AI126" s="109" t="s">
        <v>115</v>
      </c>
      <c r="AJ126" s="109" t="s">
        <v>117</v>
      </c>
      <c r="AK126" s="120" t="str">
        <f t="shared" si="19"/>
        <v>ALTO</v>
      </c>
      <c r="AL126" s="121" t="str">
        <f>VLOOKUP($AD126,Tipologías!$B$3:$G$17,2,FALSE)</f>
        <v>BAJO</v>
      </c>
      <c r="AM126" s="121">
        <f t="shared" si="17"/>
        <v>1</v>
      </c>
      <c r="AN126" s="121" t="str">
        <f>VLOOKUP($AE126,Tipologías!$A$21:$C$24,3,FALSE)</f>
        <v>BAJO</v>
      </c>
      <c r="AO126" s="121">
        <f t="shared" si="18"/>
        <v>1</v>
      </c>
      <c r="AP126" s="121">
        <f>VLOOKUP($AI126,Tipologías!$A$38:$B$42,2,FALSE)</f>
        <v>2</v>
      </c>
      <c r="AQ126" s="121">
        <f>VLOOKUP($AJ126,Tipologías!$A$46:$B$53,2,FALSE)</f>
        <v>2.5</v>
      </c>
      <c r="AR126" s="121" t="str">
        <f t="shared" si="20"/>
        <v>BAJO</v>
      </c>
      <c r="AS126" s="121" t="str">
        <f>VLOOKUP($AG126,Tipologías!$A$29:$C$33,3,FALSE)</f>
        <v>ALTO</v>
      </c>
      <c r="AT126" s="121" t="str">
        <f t="shared" si="21"/>
        <v>ALTO</v>
      </c>
      <c r="AU126" s="121" t="str">
        <f t="shared" si="22"/>
        <v>ALTO</v>
      </c>
      <c r="AV126" s="121" t="str">
        <f>_xlfn.IFNA(VLOOKUP(AD126,Tipologías!$B$3:$G$17,4,0),"")</f>
        <v>INFORMACIÓN PÚBLICA</v>
      </c>
      <c r="AW126" s="121" t="str">
        <f t="shared" si="23"/>
        <v>IPB</v>
      </c>
      <c r="AX126" s="121" t="str">
        <f>_xlfn.IFNA(VLOOKUP(AD126,Tipologías!$B$3:$G$17,3,0),"")</f>
        <v>LEY 1712 DE 2014 LEY DE TRANSPARENCIA Y DERECHO DE ACCESO A LA INFORMACIÓN. ARTÍCULO 6 DEFINICIONES LITERAL B.</v>
      </c>
      <c r="AY126" s="121" t="str">
        <f>_xlfn.IFNA(VLOOKUP(AD126,Tipologías!$B$3:$G$17,5,0),"")</f>
        <v>N/A</v>
      </c>
      <c r="AZ126" s="121" t="str">
        <f>_xlfn.IFNA(VLOOKUP(AD126,Tipologías!$B$3:$G$17,6,0),"")</f>
        <v xml:space="preserve">N/A
</v>
      </c>
      <c r="BA126" s="108" t="s">
        <v>198</v>
      </c>
      <c r="BB126" s="106">
        <v>45975</v>
      </c>
      <c r="BC126" s="102" t="s">
        <v>195</v>
      </c>
      <c r="BD126" s="101" t="s">
        <v>863</v>
      </c>
      <c r="BE126" s="113" t="s">
        <v>878</v>
      </c>
      <c r="BF126" s="45"/>
      <c r="BG126" s="45"/>
      <c r="BH126" s="45"/>
      <c r="BI126" s="45"/>
      <c r="BJ126" s="45"/>
      <c r="BK126" s="45"/>
      <c r="BL126" s="45"/>
      <c r="BM126" s="45"/>
      <c r="BN126" s="45"/>
      <c r="BO126" s="45"/>
      <c r="BP126" s="45"/>
      <c r="BQ126" s="45"/>
      <c r="BR126" s="45"/>
      <c r="BS126" s="45"/>
      <c r="BT126" s="45"/>
      <c r="BU126" s="45"/>
      <c r="BV126" s="45"/>
      <c r="BW126" s="45"/>
      <c r="BX126" s="45"/>
    </row>
    <row r="127" spans="1:76" s="61" customFormat="1" ht="216" x14ac:dyDescent="0.2">
      <c r="A127" s="154">
        <v>124</v>
      </c>
      <c r="B127" s="103" t="s">
        <v>55</v>
      </c>
      <c r="C127" s="115" t="s">
        <v>168</v>
      </c>
      <c r="D127" s="107" t="s">
        <v>68</v>
      </c>
      <c r="E127" s="107" t="s">
        <v>864</v>
      </c>
      <c r="F127" s="104" t="s">
        <v>865</v>
      </c>
      <c r="G127" s="103" t="s">
        <v>205</v>
      </c>
      <c r="H127" s="104" t="s">
        <v>860</v>
      </c>
      <c r="I127" s="104" t="s">
        <v>68</v>
      </c>
      <c r="J127" s="103" t="s">
        <v>323</v>
      </c>
      <c r="K127" s="104" t="s">
        <v>237</v>
      </c>
      <c r="L127" s="104" t="s">
        <v>396</v>
      </c>
      <c r="M127" s="104" t="s">
        <v>195</v>
      </c>
      <c r="N127" s="104" t="s">
        <v>861</v>
      </c>
      <c r="O127" s="104" t="s">
        <v>151</v>
      </c>
      <c r="P127" s="104" t="s">
        <v>862</v>
      </c>
      <c r="Q127" s="102" t="s">
        <v>238</v>
      </c>
      <c r="R127" s="102" t="s">
        <v>195</v>
      </c>
      <c r="S127" s="156" t="s">
        <v>195</v>
      </c>
      <c r="T127" s="156" t="s">
        <v>195</v>
      </c>
      <c r="U127" s="101" t="s">
        <v>239</v>
      </c>
      <c r="V127" s="101" t="s">
        <v>239</v>
      </c>
      <c r="W127" s="101" t="s">
        <v>328</v>
      </c>
      <c r="X127" s="101" t="s">
        <v>328</v>
      </c>
      <c r="Y127" s="101" t="s">
        <v>328</v>
      </c>
      <c r="Z127" s="101" t="s">
        <v>328</v>
      </c>
      <c r="AA127" s="101" t="s">
        <v>195</v>
      </c>
      <c r="AB127" s="101" t="s">
        <v>195</v>
      </c>
      <c r="AC127" s="105" t="s">
        <v>195</v>
      </c>
      <c r="AD127" s="118" t="s">
        <v>208</v>
      </c>
      <c r="AE127" s="109" t="s">
        <v>132</v>
      </c>
      <c r="AF127" s="120" t="str">
        <f t="shared" ref="AF127:AF130" si="24">AR127</f>
        <v>ALTO</v>
      </c>
      <c r="AG127" s="109" t="s">
        <v>102</v>
      </c>
      <c r="AH127" s="120" t="str">
        <f t="shared" ref="AH127:AH131" si="25">_xlfn.IFNA((AS127),"")</f>
        <v>MEDIO</v>
      </c>
      <c r="AI127" s="109" t="s">
        <v>111</v>
      </c>
      <c r="AJ127" s="109" t="s">
        <v>120</v>
      </c>
      <c r="AK127" s="120" t="str">
        <f t="shared" si="19"/>
        <v>MEDIO</v>
      </c>
      <c r="AL127" s="121" t="str">
        <f>VLOOKUP($AD127,Tipologías!$B$3:$G$17,2,FALSE)</f>
        <v>ALTO</v>
      </c>
      <c r="AM127" s="121">
        <f t="shared" si="17"/>
        <v>3</v>
      </c>
      <c r="AN127" s="121" t="str">
        <f>VLOOKUP($AE127,Tipologías!$A$21:$C$24,3,FALSE)</f>
        <v>MEDIO</v>
      </c>
      <c r="AO127" s="121">
        <f t="shared" si="18"/>
        <v>2</v>
      </c>
      <c r="AP127" s="121">
        <f>VLOOKUP($AI127,Tipologías!$A$38:$B$42,2,FALSE)</f>
        <v>0.5</v>
      </c>
      <c r="AQ127" s="121">
        <f>VLOOKUP($AJ127,Tipologías!$A$46:$B$53,2,FALSE)</f>
        <v>1.5</v>
      </c>
      <c r="AR127" s="121" t="str">
        <f t="shared" si="20"/>
        <v>ALTO</v>
      </c>
      <c r="AS127" s="121" t="str">
        <f>VLOOKUP($AG127,Tipologías!$A$29:$C$33,3,FALSE)</f>
        <v>MEDIO</v>
      </c>
      <c r="AT127" s="121" t="str">
        <f t="shared" si="21"/>
        <v>MEDIO</v>
      </c>
      <c r="AU127" s="121" t="str">
        <f t="shared" si="22"/>
        <v>MEDIO</v>
      </c>
      <c r="AV127" s="121" t="str">
        <f>_xlfn.IFNA(VLOOKUP(AD127,Tipologías!$B$3:$G$17,4,0),"")</f>
        <v>INFORMACIÓN PÚBLICA CLASIFICADA</v>
      </c>
      <c r="AW127" s="121" t="str">
        <f t="shared" si="23"/>
        <v>IPC</v>
      </c>
      <c r="AX127" s="121" t="str">
        <f>_xlfn.IFNA(VLOOKUP(AD127,Tipologías!$B$3:$G$17,3,0),"")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127" s="121" t="str">
        <f>_xlfn.IFNA(VLOOKUP(AD127,Tipologías!$B$3:$G$17,5,0),"")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127" s="121" t="str">
        <f>_xlfn.IFNA(VLOOKUP(AD127,Tipologías!$B$3:$G$17,6,0),"")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127" s="108" t="s">
        <v>198</v>
      </c>
      <c r="BB127" s="106">
        <v>45975</v>
      </c>
      <c r="BC127" s="102" t="s">
        <v>195</v>
      </c>
      <c r="BD127" s="101" t="s">
        <v>863</v>
      </c>
      <c r="BE127" s="113" t="s">
        <v>878</v>
      </c>
      <c r="BF127" s="45"/>
      <c r="BG127" s="45"/>
      <c r="BH127" s="45"/>
      <c r="BI127" s="45"/>
      <c r="BJ127" s="45"/>
      <c r="BK127" s="45"/>
      <c r="BL127" s="45"/>
      <c r="BM127" s="45"/>
      <c r="BN127" s="45"/>
      <c r="BO127" s="45"/>
      <c r="BP127" s="45"/>
      <c r="BQ127" s="45"/>
      <c r="BR127" s="45"/>
      <c r="BS127" s="45"/>
      <c r="BT127" s="45"/>
      <c r="BU127" s="45"/>
      <c r="BV127" s="45"/>
      <c r="BW127" s="45"/>
      <c r="BX127" s="45"/>
    </row>
    <row r="128" spans="1:76" s="61" customFormat="1" ht="96" x14ac:dyDescent="0.2">
      <c r="A128" s="155">
        <v>125</v>
      </c>
      <c r="B128" s="103" t="s">
        <v>55</v>
      </c>
      <c r="C128" s="115" t="s">
        <v>168</v>
      </c>
      <c r="D128" s="107" t="s">
        <v>68</v>
      </c>
      <c r="E128" s="107" t="s">
        <v>866</v>
      </c>
      <c r="F128" s="104" t="s">
        <v>867</v>
      </c>
      <c r="G128" s="103" t="s">
        <v>205</v>
      </c>
      <c r="H128" s="104" t="s">
        <v>860</v>
      </c>
      <c r="I128" s="104" t="s">
        <v>68</v>
      </c>
      <c r="J128" s="103" t="s">
        <v>323</v>
      </c>
      <c r="K128" s="104" t="s">
        <v>237</v>
      </c>
      <c r="L128" s="104" t="s">
        <v>396</v>
      </c>
      <c r="M128" s="104" t="s">
        <v>195</v>
      </c>
      <c r="N128" s="104" t="s">
        <v>868</v>
      </c>
      <c r="O128" s="104" t="s">
        <v>151</v>
      </c>
      <c r="P128" s="104" t="s">
        <v>869</v>
      </c>
      <c r="Q128" s="102" t="s">
        <v>238</v>
      </c>
      <c r="R128" s="102" t="s">
        <v>238</v>
      </c>
      <c r="S128" s="156" t="s">
        <v>195</v>
      </c>
      <c r="T128" s="156" t="s">
        <v>195</v>
      </c>
      <c r="U128" s="101" t="s">
        <v>239</v>
      </c>
      <c r="V128" s="101" t="s">
        <v>328</v>
      </c>
      <c r="W128" s="101" t="s">
        <v>239</v>
      </c>
      <c r="X128" s="101" t="s">
        <v>195</v>
      </c>
      <c r="Y128" s="101" t="s">
        <v>195</v>
      </c>
      <c r="Z128" s="101" t="s">
        <v>328</v>
      </c>
      <c r="AA128" s="101" t="s">
        <v>195</v>
      </c>
      <c r="AB128" s="101" t="s">
        <v>239</v>
      </c>
      <c r="AC128" s="105" t="s">
        <v>195</v>
      </c>
      <c r="AD128" s="118" t="s">
        <v>89</v>
      </c>
      <c r="AE128" s="109" t="s">
        <v>132</v>
      </c>
      <c r="AF128" s="120" t="str">
        <f t="shared" si="24"/>
        <v>MEDIO</v>
      </c>
      <c r="AG128" s="109" t="s">
        <v>102</v>
      </c>
      <c r="AH128" s="120" t="str">
        <f t="shared" si="25"/>
        <v>MEDIO</v>
      </c>
      <c r="AI128" s="109" t="s">
        <v>111</v>
      </c>
      <c r="AJ128" s="109" t="s">
        <v>119</v>
      </c>
      <c r="AK128" s="120" t="str">
        <f t="shared" si="19"/>
        <v>MEDIO</v>
      </c>
      <c r="AL128" s="121" t="str">
        <f>VLOOKUP($AD128,Tipologías!$B$3:$G$17,2,FALSE)</f>
        <v>BAJO</v>
      </c>
      <c r="AM128" s="121">
        <f t="shared" si="17"/>
        <v>1</v>
      </c>
      <c r="AN128" s="121" t="str">
        <f>VLOOKUP($AE128,Tipologías!$A$21:$C$24,3,FALSE)</f>
        <v>MEDIO</v>
      </c>
      <c r="AO128" s="121">
        <f t="shared" si="18"/>
        <v>2</v>
      </c>
      <c r="AP128" s="121">
        <f>VLOOKUP($AI128,Tipologías!$A$38:$B$42,2,FALSE)</f>
        <v>0.5</v>
      </c>
      <c r="AQ128" s="121">
        <f>VLOOKUP($AJ128,Tipologías!$A$46:$B$53,2,FALSE)</f>
        <v>2</v>
      </c>
      <c r="AR128" s="121" t="str">
        <f t="shared" si="20"/>
        <v>MEDIO</v>
      </c>
      <c r="AS128" s="121" t="str">
        <f>VLOOKUP($AG128,Tipologías!$A$29:$C$33,3,FALSE)</f>
        <v>MEDIO</v>
      </c>
      <c r="AT128" s="121" t="str">
        <f t="shared" si="21"/>
        <v>MEDIO</v>
      </c>
      <c r="AU128" s="121" t="str">
        <f t="shared" si="22"/>
        <v>MEDIO</v>
      </c>
      <c r="AV128" s="121" t="str">
        <f>_xlfn.IFNA(VLOOKUP(AD128,Tipologías!$B$3:$G$17,4,0),"")</f>
        <v>INFORMACIÓN PÚBLICA</v>
      </c>
      <c r="AW128" s="121" t="str">
        <f t="shared" si="23"/>
        <v>IPB</v>
      </c>
      <c r="AX128" s="121" t="str">
        <f>_xlfn.IFNA(VLOOKUP(AD128,Tipologías!$B$3:$G$17,3,0),"")</f>
        <v>LEY 1712 DE 2014 LEY DE TRANSPARENCIA Y DERECHO DE ACCESO A LA INFORMACIÓN. ARTÍCULO 6 DEFINICIONES LITERAL B.</v>
      </c>
      <c r="AY128" s="121" t="str">
        <f>_xlfn.IFNA(VLOOKUP(AD128,Tipologías!$B$3:$G$17,5,0),"")</f>
        <v>N/A</v>
      </c>
      <c r="AZ128" s="121" t="str">
        <f>_xlfn.IFNA(VLOOKUP(AD128,Tipologías!$B$3:$G$17,6,0),"")</f>
        <v xml:space="preserve">N/A
</v>
      </c>
      <c r="BA128" s="108" t="s">
        <v>198</v>
      </c>
      <c r="BB128" s="106">
        <v>45975</v>
      </c>
      <c r="BC128" s="102" t="s">
        <v>195</v>
      </c>
      <c r="BD128" s="101" t="s">
        <v>870</v>
      </c>
      <c r="BE128" s="113" t="s">
        <v>878</v>
      </c>
      <c r="BF128" s="45"/>
      <c r="BG128" s="45"/>
      <c r="BH128" s="45"/>
      <c r="BI128" s="45"/>
      <c r="BJ128" s="45"/>
      <c r="BK128" s="45"/>
      <c r="BL128" s="45"/>
      <c r="BM128" s="45"/>
      <c r="BN128" s="45"/>
      <c r="BO128" s="45"/>
      <c r="BP128" s="45"/>
      <c r="BQ128" s="45"/>
      <c r="BR128" s="45"/>
      <c r="BS128" s="45"/>
      <c r="BT128" s="45"/>
      <c r="BU128" s="45"/>
      <c r="BV128" s="45"/>
      <c r="BW128" s="45"/>
      <c r="BX128" s="45"/>
    </row>
    <row r="129" spans="1:76" s="61" customFormat="1" ht="108" x14ac:dyDescent="0.2">
      <c r="A129" s="155">
        <v>126</v>
      </c>
      <c r="B129" s="103" t="s">
        <v>55</v>
      </c>
      <c r="C129" s="115" t="s">
        <v>168</v>
      </c>
      <c r="D129" s="107" t="s">
        <v>68</v>
      </c>
      <c r="E129" s="107" t="s">
        <v>871</v>
      </c>
      <c r="F129" s="104" t="s">
        <v>872</v>
      </c>
      <c r="G129" s="103" t="s">
        <v>205</v>
      </c>
      <c r="H129" s="104" t="s">
        <v>873</v>
      </c>
      <c r="I129" s="104" t="s">
        <v>68</v>
      </c>
      <c r="J129" s="103" t="s">
        <v>323</v>
      </c>
      <c r="K129" s="104" t="s">
        <v>237</v>
      </c>
      <c r="L129" s="104" t="s">
        <v>396</v>
      </c>
      <c r="M129" s="104" t="s">
        <v>195</v>
      </c>
      <c r="N129" s="104" t="s">
        <v>874</v>
      </c>
      <c r="O129" s="104" t="s">
        <v>151</v>
      </c>
      <c r="P129" s="104" t="s">
        <v>869</v>
      </c>
      <c r="Q129" s="102" t="s">
        <v>238</v>
      </c>
      <c r="R129" s="102" t="s">
        <v>238</v>
      </c>
      <c r="S129" s="156" t="s">
        <v>195</v>
      </c>
      <c r="T129" s="156" t="s">
        <v>195</v>
      </c>
      <c r="U129" s="101" t="s">
        <v>195</v>
      </c>
      <c r="V129" s="101" t="s">
        <v>195</v>
      </c>
      <c r="W129" s="101" t="s">
        <v>195</v>
      </c>
      <c r="X129" s="101" t="s">
        <v>195</v>
      </c>
      <c r="Y129" s="101" t="s">
        <v>195</v>
      </c>
      <c r="Z129" s="101" t="s">
        <v>195</v>
      </c>
      <c r="AA129" s="101" t="s">
        <v>195</v>
      </c>
      <c r="AB129" s="101" t="s">
        <v>195</v>
      </c>
      <c r="AC129" s="105" t="s">
        <v>195</v>
      </c>
      <c r="AD129" s="118" t="s">
        <v>89</v>
      </c>
      <c r="AE129" s="109" t="s">
        <v>130</v>
      </c>
      <c r="AF129" s="120" t="str">
        <f t="shared" si="24"/>
        <v>BAJO</v>
      </c>
      <c r="AG129" s="109" t="s">
        <v>104</v>
      </c>
      <c r="AH129" s="120" t="str">
        <f t="shared" si="25"/>
        <v>ALTO</v>
      </c>
      <c r="AI129" s="109" t="s">
        <v>114</v>
      </c>
      <c r="AJ129" s="109" t="s">
        <v>119</v>
      </c>
      <c r="AK129" s="120" t="str">
        <f t="shared" si="19"/>
        <v>ALTO</v>
      </c>
      <c r="AL129" s="121" t="str">
        <f>VLOOKUP($AD129,Tipologías!$B$3:$G$17,2,FALSE)</f>
        <v>BAJO</v>
      </c>
      <c r="AM129" s="121">
        <f t="shared" si="17"/>
        <v>1</v>
      </c>
      <c r="AN129" s="121" t="str">
        <f>VLOOKUP($AE129,Tipologías!$A$21:$C$24,3,FALSE)</f>
        <v>BAJO</v>
      </c>
      <c r="AO129" s="121">
        <f t="shared" si="18"/>
        <v>1</v>
      </c>
      <c r="AP129" s="121">
        <f>VLOOKUP($AI129,Tipologías!$A$38:$B$42,2,FALSE)</f>
        <v>1.5</v>
      </c>
      <c r="AQ129" s="121">
        <f>VLOOKUP($AJ129,Tipologías!$A$46:$B$53,2,FALSE)</f>
        <v>2</v>
      </c>
      <c r="AR129" s="121" t="str">
        <f t="shared" si="20"/>
        <v>BAJO</v>
      </c>
      <c r="AS129" s="121" t="str">
        <f>VLOOKUP($AG129,Tipologías!$A$29:$C$33,3,FALSE)</f>
        <v>ALTO</v>
      </c>
      <c r="AT129" s="121" t="str">
        <f t="shared" si="21"/>
        <v>ALTO</v>
      </c>
      <c r="AU129" s="121" t="str">
        <f t="shared" si="22"/>
        <v>ALTO</v>
      </c>
      <c r="AV129" s="121" t="str">
        <f>_xlfn.IFNA(VLOOKUP(AD129,Tipologías!$B$3:$G$17,4,0),"")</f>
        <v>INFORMACIÓN PÚBLICA</v>
      </c>
      <c r="AW129" s="121" t="str">
        <f t="shared" si="23"/>
        <v>IPB</v>
      </c>
      <c r="AX129" s="121" t="str">
        <f>_xlfn.IFNA(VLOOKUP(AD129,Tipologías!$B$3:$G$17,3,0),"")</f>
        <v>LEY 1712 DE 2014 LEY DE TRANSPARENCIA Y DERECHO DE ACCESO A LA INFORMACIÓN. ARTÍCULO 6 DEFINICIONES LITERAL B.</v>
      </c>
      <c r="AY129" s="121" t="str">
        <f>_xlfn.IFNA(VLOOKUP(AD129,Tipologías!$B$3:$G$17,5,0),"")</f>
        <v>N/A</v>
      </c>
      <c r="AZ129" s="121" t="str">
        <f>_xlfn.IFNA(VLOOKUP(AD129,Tipologías!$B$3:$G$17,6,0),"")</f>
        <v xml:space="preserve">N/A
</v>
      </c>
      <c r="BA129" s="108" t="s">
        <v>198</v>
      </c>
      <c r="BB129" s="106">
        <v>45975</v>
      </c>
      <c r="BC129" s="102" t="s">
        <v>195</v>
      </c>
      <c r="BD129" s="101" t="s">
        <v>875</v>
      </c>
      <c r="BE129" s="113" t="s">
        <v>878</v>
      </c>
      <c r="BF129" s="45"/>
      <c r="BG129" s="45"/>
      <c r="BH129" s="45"/>
      <c r="BI129" s="45"/>
      <c r="BJ129" s="45"/>
      <c r="BK129" s="45"/>
      <c r="BL129" s="45"/>
      <c r="BM129" s="45"/>
      <c r="BN129" s="45"/>
      <c r="BO129" s="45"/>
      <c r="BP129" s="45"/>
      <c r="BQ129" s="45"/>
      <c r="BR129" s="45"/>
      <c r="BS129" s="45"/>
      <c r="BT129" s="45"/>
      <c r="BU129" s="45"/>
      <c r="BV129" s="45"/>
      <c r="BW129" s="45"/>
      <c r="BX129" s="45"/>
    </row>
    <row r="130" spans="1:76" s="61" customFormat="1" ht="120" x14ac:dyDescent="0.2">
      <c r="A130" s="154">
        <v>127</v>
      </c>
      <c r="B130" s="103" t="s">
        <v>55</v>
      </c>
      <c r="C130" s="115" t="s">
        <v>168</v>
      </c>
      <c r="D130" s="107" t="s">
        <v>68</v>
      </c>
      <c r="E130" s="107" t="s">
        <v>858</v>
      </c>
      <c r="F130" s="104" t="s">
        <v>876</v>
      </c>
      <c r="G130" s="103" t="s">
        <v>199</v>
      </c>
      <c r="H130" s="104" t="s">
        <v>860</v>
      </c>
      <c r="I130" s="104" t="s">
        <v>68</v>
      </c>
      <c r="J130" s="103" t="s">
        <v>323</v>
      </c>
      <c r="K130" s="104" t="s">
        <v>237</v>
      </c>
      <c r="L130" s="104" t="s">
        <v>324</v>
      </c>
      <c r="M130" s="104" t="s">
        <v>195</v>
      </c>
      <c r="N130" s="104" t="s">
        <v>861</v>
      </c>
      <c r="O130" s="104" t="s">
        <v>151</v>
      </c>
      <c r="P130" s="104" t="s">
        <v>862</v>
      </c>
      <c r="Q130" s="102" t="s">
        <v>238</v>
      </c>
      <c r="R130" s="102" t="s">
        <v>238</v>
      </c>
      <c r="S130" s="156" t="s">
        <v>195</v>
      </c>
      <c r="T130" s="156" t="s">
        <v>195</v>
      </c>
      <c r="U130" s="101" t="s">
        <v>239</v>
      </c>
      <c r="V130" s="101" t="s">
        <v>239</v>
      </c>
      <c r="W130" s="101" t="s">
        <v>328</v>
      </c>
      <c r="X130" s="101" t="s">
        <v>328</v>
      </c>
      <c r="Y130" s="101" t="s">
        <v>328</v>
      </c>
      <c r="Z130" s="101" t="s">
        <v>328</v>
      </c>
      <c r="AA130" s="101" t="s">
        <v>195</v>
      </c>
      <c r="AB130" s="101" t="s">
        <v>239</v>
      </c>
      <c r="AC130" s="105" t="s">
        <v>195</v>
      </c>
      <c r="AD130" s="118" t="s">
        <v>89</v>
      </c>
      <c r="AE130" s="109" t="s">
        <v>130</v>
      </c>
      <c r="AF130" s="120" t="str">
        <f t="shared" si="24"/>
        <v>BAJO</v>
      </c>
      <c r="AG130" s="109" t="s">
        <v>104</v>
      </c>
      <c r="AH130" s="120" t="str">
        <f t="shared" si="25"/>
        <v>ALTO</v>
      </c>
      <c r="AI130" s="109" t="s">
        <v>115</v>
      </c>
      <c r="AJ130" s="109" t="s">
        <v>117</v>
      </c>
      <c r="AK130" s="120" t="str">
        <f t="shared" si="19"/>
        <v>ALTO</v>
      </c>
      <c r="AL130" s="121" t="str">
        <f>VLOOKUP($AD130,Tipologías!$B$3:$G$17,2,FALSE)</f>
        <v>BAJO</v>
      </c>
      <c r="AM130" s="121">
        <f t="shared" si="17"/>
        <v>1</v>
      </c>
      <c r="AN130" s="121" t="str">
        <f>VLOOKUP($AE130,Tipologías!$A$21:$C$24,3,FALSE)</f>
        <v>BAJO</v>
      </c>
      <c r="AO130" s="121">
        <f t="shared" si="18"/>
        <v>1</v>
      </c>
      <c r="AP130" s="121">
        <f>VLOOKUP($AI130,Tipologías!$A$38:$B$42,2,FALSE)</f>
        <v>2</v>
      </c>
      <c r="AQ130" s="121">
        <f>VLOOKUP($AJ130,Tipologías!$A$46:$B$53,2,FALSE)</f>
        <v>2.5</v>
      </c>
      <c r="AR130" s="121" t="str">
        <f t="shared" si="20"/>
        <v>BAJO</v>
      </c>
      <c r="AS130" s="121" t="str">
        <f>VLOOKUP($AG130,Tipologías!$A$29:$C$33,3,FALSE)</f>
        <v>ALTO</v>
      </c>
      <c r="AT130" s="121" t="str">
        <f t="shared" si="21"/>
        <v>ALTO</v>
      </c>
      <c r="AU130" s="121" t="str">
        <f t="shared" si="22"/>
        <v>ALTO</v>
      </c>
      <c r="AV130" s="121" t="str">
        <f>_xlfn.IFNA(VLOOKUP(AD130,Tipologías!$B$3:$G$17,4,0),"")</f>
        <v>INFORMACIÓN PÚBLICA</v>
      </c>
      <c r="AW130" s="121" t="str">
        <f t="shared" si="23"/>
        <v>IPB</v>
      </c>
      <c r="AX130" s="121" t="str">
        <f>_xlfn.IFNA(VLOOKUP(AD130,Tipologías!$B$3:$G$17,3,0),"")</f>
        <v>LEY 1712 DE 2014 LEY DE TRANSPARENCIA Y DERECHO DE ACCESO A LA INFORMACIÓN. ARTÍCULO 6 DEFINICIONES LITERAL B.</v>
      </c>
      <c r="AY130" s="121" t="str">
        <f>_xlfn.IFNA(VLOOKUP(AD130,Tipologías!$B$3:$G$17,5,0),"")</f>
        <v>N/A</v>
      </c>
      <c r="AZ130" s="121" t="str">
        <f>_xlfn.IFNA(VLOOKUP(AD130,Tipologías!$B$3:$G$17,6,0),"")</f>
        <v xml:space="preserve">N/A
</v>
      </c>
      <c r="BA130" s="108" t="s">
        <v>198</v>
      </c>
      <c r="BB130" s="106">
        <v>45975</v>
      </c>
      <c r="BC130" s="102" t="s">
        <v>195</v>
      </c>
      <c r="BD130" s="101" t="s">
        <v>863</v>
      </c>
      <c r="BE130" s="113" t="s">
        <v>878</v>
      </c>
      <c r="BF130" s="45"/>
      <c r="BG130" s="45"/>
      <c r="BH130" s="45"/>
      <c r="BI130" s="45"/>
      <c r="BJ130" s="45"/>
      <c r="BK130" s="45"/>
      <c r="BL130" s="45"/>
      <c r="BM130" s="45"/>
      <c r="BN130" s="45"/>
      <c r="BO130" s="45"/>
      <c r="BP130" s="45"/>
      <c r="BQ130" s="45"/>
      <c r="BR130" s="45"/>
      <c r="BS130" s="45"/>
      <c r="BT130" s="45"/>
      <c r="BU130" s="45"/>
      <c r="BV130" s="45"/>
      <c r="BW130" s="45"/>
      <c r="BX130" s="45"/>
    </row>
    <row r="131" spans="1:76" s="61" customFormat="1" ht="216" x14ac:dyDescent="0.2">
      <c r="A131" s="155">
        <v>128</v>
      </c>
      <c r="B131" s="103" t="s">
        <v>55</v>
      </c>
      <c r="C131" s="115" t="s">
        <v>168</v>
      </c>
      <c r="D131" s="107" t="s">
        <v>68</v>
      </c>
      <c r="E131" s="107" t="s">
        <v>864</v>
      </c>
      <c r="F131" s="104" t="s">
        <v>865</v>
      </c>
      <c r="G131" s="103" t="s">
        <v>141</v>
      </c>
      <c r="H131" s="104" t="s">
        <v>860</v>
      </c>
      <c r="I131" s="104" t="s">
        <v>68</v>
      </c>
      <c r="J131" s="103" t="s">
        <v>323</v>
      </c>
      <c r="K131" s="104" t="s">
        <v>237</v>
      </c>
      <c r="L131" s="104" t="s">
        <v>396</v>
      </c>
      <c r="M131" s="104" t="s">
        <v>195</v>
      </c>
      <c r="N131" s="104" t="s">
        <v>861</v>
      </c>
      <c r="O131" s="104" t="s">
        <v>151</v>
      </c>
      <c r="P131" s="104" t="s">
        <v>862</v>
      </c>
      <c r="Q131" s="102" t="s">
        <v>238</v>
      </c>
      <c r="R131" s="102" t="s">
        <v>195</v>
      </c>
      <c r="S131" s="156" t="s">
        <v>195</v>
      </c>
      <c r="T131" s="156" t="s">
        <v>195</v>
      </c>
      <c r="U131" s="101" t="s">
        <v>239</v>
      </c>
      <c r="V131" s="101" t="s">
        <v>239</v>
      </c>
      <c r="W131" s="101" t="s">
        <v>195</v>
      </c>
      <c r="X131" s="101" t="s">
        <v>328</v>
      </c>
      <c r="Y131" s="101" t="s">
        <v>328</v>
      </c>
      <c r="Z131" s="101" t="s">
        <v>328</v>
      </c>
      <c r="AA131" s="101" t="s">
        <v>195</v>
      </c>
      <c r="AB131" s="101" t="s">
        <v>195</v>
      </c>
      <c r="AC131" s="105" t="s">
        <v>195</v>
      </c>
      <c r="AD131" s="118" t="s">
        <v>208</v>
      </c>
      <c r="AE131" s="109" t="s">
        <v>132</v>
      </c>
      <c r="AF131" s="120" t="str">
        <f>AR131</f>
        <v>ALTO</v>
      </c>
      <c r="AG131" s="109" t="s">
        <v>102</v>
      </c>
      <c r="AH131" s="120" t="str">
        <f t="shared" si="25"/>
        <v>MEDIO</v>
      </c>
      <c r="AI131" s="109" t="s">
        <v>111</v>
      </c>
      <c r="AJ131" s="109" t="s">
        <v>120</v>
      </c>
      <c r="AK131" s="120" t="str">
        <f t="shared" si="19"/>
        <v>MEDIO</v>
      </c>
      <c r="AL131" s="121" t="str">
        <f>VLOOKUP($AD131,Tipologías!$B$3:$G$17,2,FALSE)</f>
        <v>ALTO</v>
      </c>
      <c r="AM131" s="121">
        <f t="shared" si="17"/>
        <v>3</v>
      </c>
      <c r="AN131" s="121" t="str">
        <f>VLOOKUP($AE131,Tipologías!$A$21:$C$24,3,FALSE)</f>
        <v>MEDIO</v>
      </c>
      <c r="AO131" s="121">
        <f t="shared" si="18"/>
        <v>2</v>
      </c>
      <c r="AP131" s="121">
        <f>VLOOKUP($AI131,Tipologías!$A$38:$B$42,2,FALSE)</f>
        <v>0.5</v>
      </c>
      <c r="AQ131" s="121">
        <f>VLOOKUP($AJ131,Tipologías!$A$46:$B$53,2,FALSE)</f>
        <v>1.5</v>
      </c>
      <c r="AR131" s="121" t="str">
        <f t="shared" si="20"/>
        <v>ALTO</v>
      </c>
      <c r="AS131" s="121" t="str">
        <f>VLOOKUP($AG131,Tipologías!$A$29:$C$33,3,FALSE)</f>
        <v>MEDIO</v>
      </c>
      <c r="AT131" s="121" t="str">
        <f t="shared" si="21"/>
        <v>MEDIO</v>
      </c>
      <c r="AU131" s="121" t="str">
        <f t="shared" si="22"/>
        <v>MEDIO</v>
      </c>
      <c r="AV131" s="121" t="str">
        <f>_xlfn.IFNA(VLOOKUP(AD131,Tipologías!$B$3:$G$17,4,0),"")</f>
        <v>INFORMACIÓN PÚBLICA CLASIFICADA</v>
      </c>
      <c r="AW131" s="121" t="str">
        <f t="shared" si="23"/>
        <v>IPC</v>
      </c>
      <c r="AX131" s="121" t="str">
        <f>_xlfn.IFNA(VLOOKUP(AD131,Tipologías!$B$3:$G$17,3,0),"")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131" s="121" t="str">
        <f>_xlfn.IFNA(VLOOKUP(AD131,Tipologías!$B$3:$G$17,5,0),"")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131" s="121" t="str">
        <f>_xlfn.IFNA(VLOOKUP(AD131,Tipologías!$B$3:$G$17,6,0),"")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131" s="108" t="s">
        <v>197</v>
      </c>
      <c r="BB131" s="106">
        <v>45975</v>
      </c>
      <c r="BC131" s="108" t="s">
        <v>201</v>
      </c>
      <c r="BD131" s="101" t="s">
        <v>863</v>
      </c>
      <c r="BE131" s="113" t="s">
        <v>878</v>
      </c>
      <c r="BF131" s="45"/>
      <c r="BG131" s="45"/>
      <c r="BH131" s="45"/>
      <c r="BI131" s="45"/>
      <c r="BJ131" s="45"/>
      <c r="BK131" s="45"/>
      <c r="BL131" s="45"/>
      <c r="BM131" s="45"/>
      <c r="BN131" s="45"/>
      <c r="BO131" s="45"/>
      <c r="BP131" s="45"/>
      <c r="BQ131" s="45"/>
      <c r="BR131" s="45"/>
      <c r="BS131" s="45"/>
      <c r="BT131" s="45"/>
      <c r="BU131" s="45"/>
      <c r="BV131" s="45"/>
      <c r="BW131" s="45"/>
      <c r="BX131" s="45"/>
    </row>
    <row r="132" spans="1:76" s="61" customFormat="1" ht="409.5" x14ac:dyDescent="0.2">
      <c r="A132" s="155">
        <v>129</v>
      </c>
      <c r="B132" s="103" t="s">
        <v>55</v>
      </c>
      <c r="C132" s="115" t="s">
        <v>306</v>
      </c>
      <c r="D132" s="107" t="s">
        <v>284</v>
      </c>
      <c r="E132" s="104" t="s">
        <v>879</v>
      </c>
      <c r="F132" s="104" t="s">
        <v>888</v>
      </c>
      <c r="G132" s="103" t="s">
        <v>205</v>
      </c>
      <c r="H132" s="104" t="s">
        <v>897</v>
      </c>
      <c r="I132" s="104" t="s">
        <v>284</v>
      </c>
      <c r="J132" s="103" t="s">
        <v>323</v>
      </c>
      <c r="K132" s="104" t="s">
        <v>237</v>
      </c>
      <c r="L132" s="104" t="s">
        <v>396</v>
      </c>
      <c r="M132" s="104" t="s">
        <v>898</v>
      </c>
      <c r="N132" s="104" t="s">
        <v>898</v>
      </c>
      <c r="O132" s="104" t="s">
        <v>151</v>
      </c>
      <c r="P132" s="104" t="s">
        <v>899</v>
      </c>
      <c r="Q132" s="102" t="s">
        <v>238</v>
      </c>
      <c r="R132" s="102" t="s">
        <v>195</v>
      </c>
      <c r="S132" s="104" t="s">
        <v>195</v>
      </c>
      <c r="T132" s="104" t="s">
        <v>195</v>
      </c>
      <c r="U132" s="101" t="s">
        <v>239</v>
      </c>
      <c r="V132" s="101" t="s">
        <v>239</v>
      </c>
      <c r="W132" s="101" t="s">
        <v>239</v>
      </c>
      <c r="X132" s="101" t="s">
        <v>239</v>
      </c>
      <c r="Y132" s="101" t="s">
        <v>239</v>
      </c>
      <c r="Z132" s="101" t="s">
        <v>239</v>
      </c>
      <c r="AA132" s="101" t="s">
        <v>195</v>
      </c>
      <c r="AB132" s="101" t="s">
        <v>195</v>
      </c>
      <c r="AC132" s="105" t="s">
        <v>195</v>
      </c>
      <c r="AD132" s="118" t="s">
        <v>206</v>
      </c>
      <c r="AE132" s="109" t="s">
        <v>132</v>
      </c>
      <c r="AF132" s="120" t="str">
        <f>AR132</f>
        <v>ALTO</v>
      </c>
      <c r="AG132" s="109" t="s">
        <v>104</v>
      </c>
      <c r="AH132" s="120" t="str">
        <f>_xlfn.IFNA((AS132),"")</f>
        <v>ALTO</v>
      </c>
      <c r="AI132" s="109" t="s">
        <v>114</v>
      </c>
      <c r="AJ132" s="109" t="s">
        <v>120</v>
      </c>
      <c r="AK132" s="120" t="str">
        <f t="shared" si="19"/>
        <v>ALTO</v>
      </c>
      <c r="AL132" s="121" t="str">
        <f>VLOOKUP($AD132,Tipologías!$B$3:$G$17,2,FALSE)</f>
        <v>ALTO</v>
      </c>
      <c r="AM132" s="121">
        <f t="shared" ref="AM132:AM140" si="26">IF(AD132="",0,IF(AL132="Bajo",1,IF(AL132="Medio",2,3)))</f>
        <v>3</v>
      </c>
      <c r="AN132" s="121" t="str">
        <f>VLOOKUP($AE132,Tipologías!$A$21:$C$24,3,FALSE)</f>
        <v>MEDIO</v>
      </c>
      <c r="AO132" s="121">
        <f t="shared" ref="AO132:AO140" si="27">IF(AE132="",0,IF(AN132="Bajo",1,IF(AN132="Medio",2,3)))</f>
        <v>2</v>
      </c>
      <c r="AP132" s="121">
        <f>VLOOKUP($AI132,Tipologías!$A$38:$B$42,2,FALSE)</f>
        <v>1.5</v>
      </c>
      <c r="AQ132" s="121">
        <f>VLOOKUP($AJ132,Tipologías!$A$46:$B$53,2,FALSE)</f>
        <v>1.5</v>
      </c>
      <c r="AR132" s="121" t="str">
        <f t="shared" si="20"/>
        <v>ALTO</v>
      </c>
      <c r="AS132" s="121" t="str">
        <f>VLOOKUP($AG132,Tipologías!$A$29:$C$33,3,FALSE)</f>
        <v>ALTO</v>
      </c>
      <c r="AT132" s="121" t="str">
        <f t="shared" si="21"/>
        <v>ALTO</v>
      </c>
      <c r="AU132" s="121" t="str">
        <f t="shared" si="22"/>
        <v>ALTO</v>
      </c>
      <c r="AV132" s="121" t="str">
        <f>_xlfn.IFNA(VLOOKUP(AD132,Tipologías!$B$3:$G$17,4,0),"")</f>
        <v>INFORMACIÓN PÚBLICA CLASIFICADA</v>
      </c>
      <c r="AW132" s="121" t="str">
        <f t="shared" si="23"/>
        <v>IPC</v>
      </c>
      <c r="AX132" s="121" t="str">
        <f>_xlfn.IFNA(VLOOKUP(AD132,Tipologías!$B$3:$G$17,3,0),"")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132" s="121" t="str">
        <f>_xlfn.IFNA(VLOOKUP(AD132,Tipologías!$B$3:$G$17,5,0),"")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132" s="121" t="str">
        <f>_xlfn.IFNA(VLOOKUP(AD132,Tipologías!$B$3:$G$17,6,0),"")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132" s="108" t="s">
        <v>197</v>
      </c>
      <c r="BB132" s="106">
        <v>45960</v>
      </c>
      <c r="BC132" s="108" t="s">
        <v>201</v>
      </c>
      <c r="BD132" s="101" t="s">
        <v>910</v>
      </c>
      <c r="BE132" s="113" t="s">
        <v>911</v>
      </c>
      <c r="BF132" s="45"/>
      <c r="BG132" s="45"/>
      <c r="BH132" s="45"/>
      <c r="BI132" s="45"/>
      <c r="BJ132" s="45"/>
      <c r="BK132" s="45"/>
      <c r="BL132" s="45"/>
      <c r="BM132" s="45"/>
      <c r="BN132" s="45"/>
      <c r="BO132" s="45"/>
      <c r="BP132" s="45"/>
      <c r="BQ132" s="45"/>
      <c r="BR132" s="45"/>
      <c r="BS132" s="45"/>
      <c r="BT132" s="45"/>
      <c r="BU132" s="45"/>
      <c r="BV132" s="45"/>
      <c r="BW132" s="45"/>
      <c r="BX132" s="45"/>
    </row>
    <row r="133" spans="1:76" s="61" customFormat="1" ht="96" x14ac:dyDescent="0.2">
      <c r="A133" s="154">
        <v>130</v>
      </c>
      <c r="B133" s="103" t="s">
        <v>55</v>
      </c>
      <c r="C133" s="115" t="s">
        <v>306</v>
      </c>
      <c r="D133" s="107" t="s">
        <v>284</v>
      </c>
      <c r="E133" s="104" t="s">
        <v>880</v>
      </c>
      <c r="F133" s="158" t="s">
        <v>889</v>
      </c>
      <c r="G133" s="103" t="s">
        <v>141</v>
      </c>
      <c r="H133" s="104" t="s">
        <v>284</v>
      </c>
      <c r="I133" s="104" t="s">
        <v>284</v>
      </c>
      <c r="J133" s="103" t="s">
        <v>323</v>
      </c>
      <c r="K133" s="104" t="s">
        <v>237</v>
      </c>
      <c r="L133" s="104" t="s">
        <v>396</v>
      </c>
      <c r="M133" s="104" t="s">
        <v>898</v>
      </c>
      <c r="N133" s="104" t="s">
        <v>898</v>
      </c>
      <c r="O133" s="104" t="s">
        <v>151</v>
      </c>
      <c r="P133" s="104" t="s">
        <v>900</v>
      </c>
      <c r="Q133" s="102" t="s">
        <v>238</v>
      </c>
      <c r="R133" s="102" t="s">
        <v>238</v>
      </c>
      <c r="S133" s="104" t="s">
        <v>195</v>
      </c>
      <c r="T133" s="104" t="s">
        <v>195</v>
      </c>
      <c r="U133" s="101" t="s">
        <v>328</v>
      </c>
      <c r="V133" s="101" t="s">
        <v>195</v>
      </c>
      <c r="W133" s="101" t="s">
        <v>195</v>
      </c>
      <c r="X133" s="101" t="s">
        <v>195</v>
      </c>
      <c r="Y133" s="101" t="s">
        <v>195</v>
      </c>
      <c r="Z133" s="101" t="s">
        <v>195</v>
      </c>
      <c r="AA133" s="101" t="s">
        <v>195</v>
      </c>
      <c r="AB133" s="101" t="s">
        <v>195</v>
      </c>
      <c r="AC133" s="105" t="s">
        <v>195</v>
      </c>
      <c r="AD133" s="118" t="s">
        <v>89</v>
      </c>
      <c r="AE133" s="109" t="s">
        <v>132</v>
      </c>
      <c r="AF133" s="120" t="str">
        <f t="shared" ref="AF133:AF140" si="28">AR133</f>
        <v>MEDIO</v>
      </c>
      <c r="AG133" s="109" t="s">
        <v>104</v>
      </c>
      <c r="AH133" s="120" t="str">
        <f t="shared" ref="AH133:AH140" si="29">_xlfn.IFNA((AS133),"")</f>
        <v>ALTO</v>
      </c>
      <c r="AI133" s="109" t="s">
        <v>114</v>
      </c>
      <c r="AJ133" s="109" t="s">
        <v>119</v>
      </c>
      <c r="AK133" s="120" t="str">
        <f t="shared" ref="AK133:AK140" si="30">_xlfn.IFNA((AT133),"")</f>
        <v>ALTO</v>
      </c>
      <c r="AL133" s="121" t="str">
        <f>VLOOKUP($AD133,Tipologías!$B$3:$G$17,2,FALSE)</f>
        <v>BAJO</v>
      </c>
      <c r="AM133" s="121">
        <f t="shared" si="26"/>
        <v>1</v>
      </c>
      <c r="AN133" s="121" t="str">
        <f>VLOOKUP($AE133,Tipologías!$A$21:$C$24,3,FALSE)</f>
        <v>MEDIO</v>
      </c>
      <c r="AO133" s="121">
        <f t="shared" si="27"/>
        <v>2</v>
      </c>
      <c r="AP133" s="121">
        <f>VLOOKUP($AI133,Tipologías!$A$38:$B$42,2,FALSE)</f>
        <v>1.5</v>
      </c>
      <c r="AQ133" s="121">
        <f>VLOOKUP($AJ133,Tipologías!$A$46:$B$53,2,FALSE)</f>
        <v>2</v>
      </c>
      <c r="AR133" s="121" t="str">
        <f t="shared" ref="AR133:AR140" si="31">IF(MAX(AM133,AO133)=3,"ALTO",IF(MAX(AM133,AO133)=2,"MEDIO",IF(MAX(AM133,AO133)=1,"BAJO","  ")))</f>
        <v>MEDIO</v>
      </c>
      <c r="AS133" s="121" t="str">
        <f>VLOOKUP($AG133,Tipologías!$A$29:$C$33,3,FALSE)</f>
        <v>ALTO</v>
      </c>
      <c r="AT133" s="121" t="str">
        <f t="shared" ref="AT133:AT140" si="32">IF(SUM($AP133,$AQ133)&gt;=3,"ALTO",IF(SUM($AP133,$AQ133)&lt;2,"BAJO","MEDIO"))</f>
        <v>ALTO</v>
      </c>
      <c r="AU133" s="121" t="str">
        <f t="shared" ref="AU133:AU140" si="33">_xlfn.IFNA(IF(AND(AR133="BAJO",AS133="BAJO",AT133="BAJO"),"BAJO",IF(AND(AR133="ALTO",AS133="ALTO",AT133="ALTO"),"ALTO",IF(COUNTIF(AR133:AT133,"ALTO")=2,"ALTO","MEDIO")))," ")</f>
        <v>ALTO</v>
      </c>
      <c r="AV133" s="121" t="str">
        <f>_xlfn.IFNA(VLOOKUP(AD133,Tipologías!$B$3:$G$17,4,0),"")</f>
        <v>INFORMACIÓN PÚBLICA</v>
      </c>
      <c r="AW133" s="121" t="str">
        <f t="shared" ref="AW133:AW140" si="34">IF(AV133="INFORMACIÓN PÚBLICA","IPB",IF(AV133="INFORMACIÓN PÚBLICA CLASIFICADA","IPC",IF(AV133="INFORMACIÓN PÚBLICA RESERVADA","IPR",IF(AV133="",""))))</f>
        <v>IPB</v>
      </c>
      <c r="AX133" s="121" t="str">
        <f>_xlfn.IFNA(VLOOKUP(AD133,Tipologías!$B$3:$G$17,3,0),"")</f>
        <v>LEY 1712 DE 2014 LEY DE TRANSPARENCIA Y DERECHO DE ACCESO A LA INFORMACIÓN. ARTÍCULO 6 DEFINICIONES LITERAL B.</v>
      </c>
      <c r="AY133" s="121" t="str">
        <f>_xlfn.IFNA(VLOOKUP(AD133,Tipologías!$B$3:$G$17,5,0),"")</f>
        <v>N/A</v>
      </c>
      <c r="AZ133" s="121" t="str">
        <f>_xlfn.IFNA(VLOOKUP(AD133,Tipologías!$B$3:$G$17,6,0),"")</f>
        <v xml:space="preserve">N/A
</v>
      </c>
      <c r="BA133" s="108" t="s">
        <v>195</v>
      </c>
      <c r="BB133" s="106">
        <v>45960</v>
      </c>
      <c r="BC133" s="108" t="s">
        <v>195</v>
      </c>
      <c r="BD133" s="101" t="s">
        <v>912</v>
      </c>
      <c r="BE133" s="113" t="s">
        <v>911</v>
      </c>
      <c r="BF133" s="45"/>
      <c r="BG133" s="45"/>
      <c r="BH133" s="45"/>
      <c r="BI133" s="45"/>
      <c r="BJ133" s="45"/>
      <c r="BK133" s="45"/>
      <c r="BL133" s="45"/>
      <c r="BM133" s="45"/>
      <c r="BN133" s="45"/>
      <c r="BO133" s="45"/>
      <c r="BP133" s="45"/>
      <c r="BQ133" s="45"/>
      <c r="BR133" s="45"/>
      <c r="BS133" s="45"/>
      <c r="BT133" s="45"/>
      <c r="BU133" s="45"/>
      <c r="BV133" s="45"/>
      <c r="BW133" s="45"/>
      <c r="BX133" s="45"/>
    </row>
    <row r="134" spans="1:76" s="61" customFormat="1" ht="216" x14ac:dyDescent="0.2">
      <c r="A134" s="155">
        <v>131</v>
      </c>
      <c r="B134" s="103" t="s">
        <v>55</v>
      </c>
      <c r="C134" s="115" t="s">
        <v>306</v>
      </c>
      <c r="D134" s="107" t="s">
        <v>284</v>
      </c>
      <c r="E134" s="104" t="s">
        <v>881</v>
      </c>
      <c r="F134" s="104" t="s">
        <v>890</v>
      </c>
      <c r="G134" s="103" t="s">
        <v>139</v>
      </c>
      <c r="H134" s="104" t="s">
        <v>284</v>
      </c>
      <c r="I134" s="104" t="s">
        <v>284</v>
      </c>
      <c r="J134" s="103" t="s">
        <v>486</v>
      </c>
      <c r="K134" s="104" t="s">
        <v>237</v>
      </c>
      <c r="L134" s="104" t="s">
        <v>396</v>
      </c>
      <c r="M134" s="104" t="s">
        <v>901</v>
      </c>
      <c r="N134" s="104" t="s">
        <v>898</v>
      </c>
      <c r="O134" s="104" t="s">
        <v>151</v>
      </c>
      <c r="P134" s="104" t="s">
        <v>195</v>
      </c>
      <c r="Q134" s="102" t="s">
        <v>238</v>
      </c>
      <c r="R134" s="102" t="s">
        <v>195</v>
      </c>
      <c r="S134" s="104" t="s">
        <v>195</v>
      </c>
      <c r="T134" s="104" t="s">
        <v>195</v>
      </c>
      <c r="U134" s="101" t="s">
        <v>328</v>
      </c>
      <c r="V134" s="101" t="s">
        <v>195</v>
      </c>
      <c r="W134" s="101" t="s">
        <v>195</v>
      </c>
      <c r="X134" s="101" t="s">
        <v>195</v>
      </c>
      <c r="Y134" s="101" t="s">
        <v>195</v>
      </c>
      <c r="Z134" s="101" t="s">
        <v>195</v>
      </c>
      <c r="AA134" s="101" t="s">
        <v>195</v>
      </c>
      <c r="AB134" s="101" t="s">
        <v>195</v>
      </c>
      <c r="AC134" s="105" t="s">
        <v>195</v>
      </c>
      <c r="AD134" s="118" t="s">
        <v>208</v>
      </c>
      <c r="AE134" s="109" t="s">
        <v>134</v>
      </c>
      <c r="AF134" s="120" t="str">
        <f t="shared" si="28"/>
        <v>ALTO</v>
      </c>
      <c r="AG134" s="109" t="s">
        <v>104</v>
      </c>
      <c r="AH134" s="120" t="str">
        <f t="shared" si="29"/>
        <v>ALTO</v>
      </c>
      <c r="AI134" s="109" t="s">
        <v>114</v>
      </c>
      <c r="AJ134" s="109" t="s">
        <v>119</v>
      </c>
      <c r="AK134" s="120" t="str">
        <f t="shared" si="30"/>
        <v>ALTO</v>
      </c>
      <c r="AL134" s="121" t="str">
        <f>VLOOKUP($AD134,Tipologías!$B$3:$G$17,2,FALSE)</f>
        <v>ALTO</v>
      </c>
      <c r="AM134" s="121">
        <f t="shared" si="26"/>
        <v>3</v>
      </c>
      <c r="AN134" s="121" t="str">
        <f>VLOOKUP($AE134,Tipologías!$A$21:$C$24,3,FALSE)</f>
        <v>ALTO</v>
      </c>
      <c r="AO134" s="121">
        <f t="shared" si="27"/>
        <v>3</v>
      </c>
      <c r="AP134" s="121">
        <f>VLOOKUP($AI134,Tipologías!$A$38:$B$42,2,FALSE)</f>
        <v>1.5</v>
      </c>
      <c r="AQ134" s="121">
        <f>VLOOKUP($AJ134,Tipologías!$A$46:$B$53,2,FALSE)</f>
        <v>2</v>
      </c>
      <c r="AR134" s="121" t="str">
        <f t="shared" si="31"/>
        <v>ALTO</v>
      </c>
      <c r="AS134" s="121" t="str">
        <f>VLOOKUP($AG134,Tipologías!$A$29:$C$33,3,FALSE)</f>
        <v>ALTO</v>
      </c>
      <c r="AT134" s="121" t="str">
        <f t="shared" si="32"/>
        <v>ALTO</v>
      </c>
      <c r="AU134" s="121" t="str">
        <f t="shared" si="33"/>
        <v>ALTO</v>
      </c>
      <c r="AV134" s="121" t="str">
        <f>_xlfn.IFNA(VLOOKUP(AD134,Tipologías!$B$3:$G$17,4,0),"")</f>
        <v>INFORMACIÓN PÚBLICA CLASIFICADA</v>
      </c>
      <c r="AW134" s="121" t="str">
        <f t="shared" si="34"/>
        <v>IPC</v>
      </c>
      <c r="AX134" s="121" t="str">
        <f>_xlfn.IFNA(VLOOKUP(AD134,Tipologías!$B$3:$G$17,3,0),"")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134" s="121" t="str">
        <f>_xlfn.IFNA(VLOOKUP(AD134,Tipologías!$B$3:$G$17,5,0),"")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134" s="121" t="str">
        <f>_xlfn.IFNA(VLOOKUP(AD134,Tipologías!$B$3:$G$17,6,0),"")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134" s="108" t="s">
        <v>196</v>
      </c>
      <c r="BB134" s="106">
        <v>45960</v>
      </c>
      <c r="BC134" s="108" t="s">
        <v>201</v>
      </c>
      <c r="BD134" s="101" t="s">
        <v>913</v>
      </c>
      <c r="BE134" s="113" t="s">
        <v>911</v>
      </c>
      <c r="BF134" s="45"/>
      <c r="BG134" s="45"/>
      <c r="BH134" s="45"/>
      <c r="BI134" s="45"/>
      <c r="BJ134" s="45"/>
      <c r="BK134" s="45"/>
      <c r="BL134" s="45"/>
      <c r="BM134" s="45"/>
      <c r="BN134" s="45"/>
      <c r="BO134" s="45"/>
      <c r="BP134" s="45"/>
      <c r="BQ134" s="45"/>
      <c r="BR134" s="45"/>
      <c r="BS134" s="45"/>
      <c r="BT134" s="45"/>
      <c r="BU134" s="45"/>
      <c r="BV134" s="45"/>
      <c r="BW134" s="45"/>
      <c r="BX134" s="45"/>
    </row>
    <row r="135" spans="1:76" s="61" customFormat="1" ht="216" x14ac:dyDescent="0.2">
      <c r="A135" s="155">
        <v>132</v>
      </c>
      <c r="B135" s="103" t="s">
        <v>55</v>
      </c>
      <c r="C135" s="115" t="s">
        <v>306</v>
      </c>
      <c r="D135" s="107" t="s">
        <v>284</v>
      </c>
      <c r="E135" s="104" t="s">
        <v>882</v>
      </c>
      <c r="F135" s="104" t="s">
        <v>891</v>
      </c>
      <c r="G135" s="103" t="s">
        <v>141</v>
      </c>
      <c r="H135" s="104" t="s">
        <v>284</v>
      </c>
      <c r="I135" s="104" t="s">
        <v>284</v>
      </c>
      <c r="J135" s="103" t="s">
        <v>323</v>
      </c>
      <c r="K135" s="104" t="s">
        <v>237</v>
      </c>
      <c r="L135" s="104" t="s">
        <v>396</v>
      </c>
      <c r="M135" s="104" t="s">
        <v>195</v>
      </c>
      <c r="N135" s="104" t="s">
        <v>902</v>
      </c>
      <c r="O135" s="104" t="s">
        <v>151</v>
      </c>
      <c r="P135" s="104" t="s">
        <v>903</v>
      </c>
      <c r="Q135" s="102" t="s">
        <v>238</v>
      </c>
      <c r="R135" s="102" t="s">
        <v>238</v>
      </c>
      <c r="S135" s="104" t="s">
        <v>195</v>
      </c>
      <c r="T135" s="104" t="s">
        <v>195</v>
      </c>
      <c r="U135" s="101" t="s">
        <v>328</v>
      </c>
      <c r="V135" s="101" t="s">
        <v>195</v>
      </c>
      <c r="W135" s="101" t="s">
        <v>195</v>
      </c>
      <c r="X135" s="101" t="s">
        <v>195</v>
      </c>
      <c r="Y135" s="101" t="s">
        <v>195</v>
      </c>
      <c r="Z135" s="101" t="s">
        <v>195</v>
      </c>
      <c r="AA135" s="101" t="s">
        <v>195</v>
      </c>
      <c r="AB135" s="101" t="s">
        <v>195</v>
      </c>
      <c r="AC135" s="105" t="s">
        <v>195</v>
      </c>
      <c r="AD135" s="118" t="s">
        <v>208</v>
      </c>
      <c r="AE135" s="109" t="s">
        <v>134</v>
      </c>
      <c r="AF135" s="120" t="str">
        <f t="shared" si="28"/>
        <v>ALTO</v>
      </c>
      <c r="AG135" s="109" t="s">
        <v>104</v>
      </c>
      <c r="AH135" s="120" t="str">
        <f t="shared" si="29"/>
        <v>ALTO</v>
      </c>
      <c r="AI135" s="109" t="s">
        <v>114</v>
      </c>
      <c r="AJ135" s="109" t="s">
        <v>119</v>
      </c>
      <c r="AK135" s="120" t="str">
        <f t="shared" si="30"/>
        <v>ALTO</v>
      </c>
      <c r="AL135" s="121" t="str">
        <f>VLOOKUP($AD135,Tipologías!$B$3:$G$17,2,FALSE)</f>
        <v>ALTO</v>
      </c>
      <c r="AM135" s="121">
        <f t="shared" si="26"/>
        <v>3</v>
      </c>
      <c r="AN135" s="121" t="str">
        <f>VLOOKUP($AE135,Tipologías!$A$21:$C$24,3,FALSE)</f>
        <v>ALTO</v>
      </c>
      <c r="AO135" s="121">
        <f t="shared" si="27"/>
        <v>3</v>
      </c>
      <c r="AP135" s="121">
        <f>VLOOKUP($AI135,Tipologías!$A$38:$B$42,2,FALSE)</f>
        <v>1.5</v>
      </c>
      <c r="AQ135" s="121">
        <f>VLOOKUP($AJ135,Tipologías!$A$46:$B$53,2,FALSE)</f>
        <v>2</v>
      </c>
      <c r="AR135" s="121" t="str">
        <f t="shared" si="31"/>
        <v>ALTO</v>
      </c>
      <c r="AS135" s="121" t="str">
        <f>VLOOKUP($AG135,Tipologías!$A$29:$C$33,3,FALSE)</f>
        <v>ALTO</v>
      </c>
      <c r="AT135" s="121" t="str">
        <f t="shared" si="32"/>
        <v>ALTO</v>
      </c>
      <c r="AU135" s="121" t="str">
        <f t="shared" si="33"/>
        <v>ALTO</v>
      </c>
      <c r="AV135" s="121" t="str">
        <f>_xlfn.IFNA(VLOOKUP(AD135,Tipologías!$B$3:$G$17,4,0),"")</f>
        <v>INFORMACIÓN PÚBLICA CLASIFICADA</v>
      </c>
      <c r="AW135" s="121" t="str">
        <f t="shared" si="34"/>
        <v>IPC</v>
      </c>
      <c r="AX135" s="121" t="str">
        <f>_xlfn.IFNA(VLOOKUP(AD135,Tipologías!$B$3:$G$17,3,0),"")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135" s="121" t="str">
        <f>_xlfn.IFNA(VLOOKUP(AD135,Tipologías!$B$3:$G$17,5,0),"")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135" s="121" t="str">
        <f>_xlfn.IFNA(VLOOKUP(AD135,Tipologías!$B$3:$G$17,6,0),"")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135" s="108" t="s">
        <v>196</v>
      </c>
      <c r="BB135" s="106">
        <v>45960</v>
      </c>
      <c r="BC135" s="108" t="s">
        <v>201</v>
      </c>
      <c r="BD135" s="101" t="s">
        <v>913</v>
      </c>
      <c r="BE135" s="113" t="s">
        <v>911</v>
      </c>
      <c r="BF135" s="45"/>
      <c r="BG135" s="45"/>
      <c r="BH135" s="45"/>
      <c r="BI135" s="45"/>
      <c r="BJ135" s="45"/>
      <c r="BK135" s="45"/>
      <c r="BL135" s="45"/>
      <c r="BM135" s="45"/>
      <c r="BN135" s="45"/>
      <c r="BO135" s="45"/>
      <c r="BP135" s="45"/>
      <c r="BQ135" s="45"/>
      <c r="BR135" s="45"/>
      <c r="BS135" s="45"/>
      <c r="BT135" s="45"/>
      <c r="BU135" s="45"/>
      <c r="BV135" s="45"/>
      <c r="BW135" s="45"/>
      <c r="BX135" s="45"/>
    </row>
    <row r="136" spans="1:76" s="61" customFormat="1" ht="144" x14ac:dyDescent="0.2">
      <c r="A136" s="154">
        <v>133</v>
      </c>
      <c r="B136" s="103" t="s">
        <v>55</v>
      </c>
      <c r="C136" s="115" t="s">
        <v>306</v>
      </c>
      <c r="D136" s="107" t="s">
        <v>284</v>
      </c>
      <c r="E136" s="104" t="s">
        <v>883</v>
      </c>
      <c r="F136" s="158" t="s">
        <v>892</v>
      </c>
      <c r="G136" s="103" t="s">
        <v>205</v>
      </c>
      <c r="H136" s="104" t="s">
        <v>284</v>
      </c>
      <c r="I136" s="104" t="s">
        <v>284</v>
      </c>
      <c r="J136" s="103" t="s">
        <v>486</v>
      </c>
      <c r="K136" s="104" t="s">
        <v>237</v>
      </c>
      <c r="L136" s="104" t="s">
        <v>396</v>
      </c>
      <c r="M136" s="104" t="s">
        <v>904</v>
      </c>
      <c r="N136" s="104" t="s">
        <v>905</v>
      </c>
      <c r="O136" s="104" t="s">
        <v>151</v>
      </c>
      <c r="P136" s="156" t="s">
        <v>906</v>
      </c>
      <c r="Q136" s="102" t="s">
        <v>238</v>
      </c>
      <c r="R136" s="102" t="s">
        <v>195</v>
      </c>
      <c r="S136" s="156" t="s">
        <v>907</v>
      </c>
      <c r="T136" s="104" t="s">
        <v>195</v>
      </c>
      <c r="U136" s="101" t="s">
        <v>239</v>
      </c>
      <c r="V136" s="101" t="s">
        <v>239</v>
      </c>
      <c r="W136" s="101" t="s">
        <v>328</v>
      </c>
      <c r="X136" s="101" t="s">
        <v>328</v>
      </c>
      <c r="Y136" s="101" t="s">
        <v>328</v>
      </c>
      <c r="Z136" s="101" t="s">
        <v>328</v>
      </c>
      <c r="AA136" s="101" t="s">
        <v>195</v>
      </c>
      <c r="AB136" s="101" t="s">
        <v>195</v>
      </c>
      <c r="AC136" s="105" t="s">
        <v>195</v>
      </c>
      <c r="AD136" s="118" t="s">
        <v>218</v>
      </c>
      <c r="AE136" s="109" t="s">
        <v>132</v>
      </c>
      <c r="AF136" s="120" t="str">
        <f t="shared" si="28"/>
        <v>ALTO</v>
      </c>
      <c r="AG136" s="109" t="s">
        <v>104</v>
      </c>
      <c r="AH136" s="120" t="str">
        <f t="shared" si="29"/>
        <v>ALTO</v>
      </c>
      <c r="AI136" s="109" t="s">
        <v>113</v>
      </c>
      <c r="AJ136" s="109" t="s">
        <v>119</v>
      </c>
      <c r="AK136" s="120" t="str">
        <f t="shared" si="30"/>
        <v>ALTO</v>
      </c>
      <c r="AL136" s="121" t="str">
        <f>VLOOKUP($AD136,Tipologías!$B$3:$G$17,2,FALSE)</f>
        <v>ALTO</v>
      </c>
      <c r="AM136" s="121">
        <f t="shared" si="26"/>
        <v>3</v>
      </c>
      <c r="AN136" s="121" t="str">
        <f>VLOOKUP($AE136,Tipologías!$A$21:$C$24,3,FALSE)</f>
        <v>MEDIO</v>
      </c>
      <c r="AO136" s="121">
        <f t="shared" si="27"/>
        <v>2</v>
      </c>
      <c r="AP136" s="121">
        <f>VLOOKUP($AI136,Tipologías!$A$38:$B$42,2,FALSE)</f>
        <v>1</v>
      </c>
      <c r="AQ136" s="121">
        <f>VLOOKUP($AJ136,Tipologías!$A$46:$B$53,2,FALSE)</f>
        <v>2</v>
      </c>
      <c r="AR136" s="121" t="str">
        <f t="shared" si="31"/>
        <v>ALTO</v>
      </c>
      <c r="AS136" s="121" t="str">
        <f>VLOOKUP($AG136,Tipologías!$A$29:$C$33,3,FALSE)</f>
        <v>ALTO</v>
      </c>
      <c r="AT136" s="121" t="str">
        <f t="shared" si="32"/>
        <v>ALTO</v>
      </c>
      <c r="AU136" s="121" t="str">
        <f t="shared" si="33"/>
        <v>ALTO</v>
      </c>
      <c r="AV136" s="121" t="str">
        <f>_xlfn.IFNA(VLOOKUP(AD136,Tipologías!$B$3:$G$17,4,0),"")</f>
        <v>INFORMACIÓN PÚBLICA RESERVADA</v>
      </c>
      <c r="AW136" s="121" t="str">
        <f t="shared" si="34"/>
        <v>IPR</v>
      </c>
      <c r="AX136" s="121" t="str">
        <f>_xlfn.IFNA(VLOOKUP(AD136,Tipologías!$B$3:$G$17,3,0),"")</f>
        <v>LEY 1712 DE 2014  ARTÍCULO 19 PARÁGRAFO "SE EXCEPTÚAN TAMBIÉN LOS DOCUMENTOS QUE CONTENGAN LAS OPINIONES O PUNTOS DE VISTA QUE FORMEN PARTE DEL PROCESO DELIBERATIVO DE LOS SERVIDORES PÚBLICOS."</v>
      </c>
      <c r="AY136" s="121" t="str">
        <f>_xlfn.IFNA(VLOOKUP(AD136,Tipologías!$B$3:$G$17,5,0),"")</f>
        <v>LEY 1712 DE 2014 ARTÍCULO 19 PARÁGRAFO: SE EXCEPTÚAN TAMBIÉN LOS DOCUMENTOS QUE CONTENGAN LAS OPINIONES O PUNTOS DE VISTA QUE FORMEN PARTE DEL PROCESO DELIBERATIVO DE LOS SERVIDORES PÚBLICOS</v>
      </c>
      <c r="AZ136" s="121" t="str">
        <f>_xlfn.IFNA(VLOOKUP(AD136,Tipologías!$B$3:$G$17,6,0),"")</f>
        <v xml:space="preserve">LEY 1712 DE 2014 ARTÍCULO 19  </v>
      </c>
      <c r="BA136" s="108" t="s">
        <v>197</v>
      </c>
      <c r="BB136" s="106">
        <v>45960</v>
      </c>
      <c r="BC136" s="108" t="s">
        <v>201</v>
      </c>
      <c r="BD136" s="101" t="s">
        <v>912</v>
      </c>
      <c r="BE136" s="113" t="s">
        <v>911</v>
      </c>
      <c r="BF136" s="45"/>
      <c r="BG136" s="45"/>
      <c r="BH136" s="45"/>
      <c r="BI136" s="45"/>
      <c r="BJ136" s="45"/>
      <c r="BK136" s="45"/>
      <c r="BL136" s="45"/>
      <c r="BM136" s="45"/>
      <c r="BN136" s="45"/>
      <c r="BO136" s="45"/>
      <c r="BP136" s="45"/>
      <c r="BQ136" s="45"/>
      <c r="BR136" s="45"/>
      <c r="BS136" s="45"/>
      <c r="BT136" s="45"/>
      <c r="BU136" s="45"/>
      <c r="BV136" s="45"/>
      <c r="BW136" s="45"/>
      <c r="BX136" s="45"/>
    </row>
    <row r="137" spans="1:76" s="61" customFormat="1" ht="216" x14ac:dyDescent="0.2">
      <c r="A137" s="155">
        <v>134</v>
      </c>
      <c r="B137" s="103" t="s">
        <v>55</v>
      </c>
      <c r="C137" s="115" t="s">
        <v>306</v>
      </c>
      <c r="D137" s="107" t="s">
        <v>284</v>
      </c>
      <c r="E137" s="157" t="s">
        <v>884</v>
      </c>
      <c r="F137" s="159" t="s">
        <v>893</v>
      </c>
      <c r="G137" s="103" t="s">
        <v>173</v>
      </c>
      <c r="H137" s="104" t="s">
        <v>284</v>
      </c>
      <c r="I137" s="104" t="s">
        <v>284</v>
      </c>
      <c r="J137" s="103" t="s">
        <v>431</v>
      </c>
      <c r="K137" s="104" t="s">
        <v>237</v>
      </c>
      <c r="L137" s="104" t="s">
        <v>396</v>
      </c>
      <c r="M137" s="104" t="s">
        <v>195</v>
      </c>
      <c r="N137" s="104" t="s">
        <v>195</v>
      </c>
      <c r="O137" s="104"/>
      <c r="P137" s="104" t="s">
        <v>195</v>
      </c>
      <c r="Q137" s="102" t="s">
        <v>238</v>
      </c>
      <c r="R137" s="102" t="s">
        <v>238</v>
      </c>
      <c r="S137" s="104" t="s">
        <v>195</v>
      </c>
      <c r="T137" s="104" t="s">
        <v>195</v>
      </c>
      <c r="U137" s="101" t="s">
        <v>195</v>
      </c>
      <c r="V137" s="101" t="s">
        <v>195</v>
      </c>
      <c r="W137" s="101" t="s">
        <v>195</v>
      </c>
      <c r="X137" s="101" t="s">
        <v>195</v>
      </c>
      <c r="Y137" s="101" t="s">
        <v>195</v>
      </c>
      <c r="Z137" s="101" t="s">
        <v>195</v>
      </c>
      <c r="AA137" s="101" t="s">
        <v>195</v>
      </c>
      <c r="AB137" s="101" t="s">
        <v>195</v>
      </c>
      <c r="AC137" s="105" t="s">
        <v>195</v>
      </c>
      <c r="AD137" s="118" t="s">
        <v>208</v>
      </c>
      <c r="AE137" s="109" t="s">
        <v>132</v>
      </c>
      <c r="AF137" s="120" t="str">
        <f t="shared" si="28"/>
        <v>ALTO</v>
      </c>
      <c r="AG137" s="109" t="s">
        <v>102</v>
      </c>
      <c r="AH137" s="120" t="str">
        <f t="shared" si="29"/>
        <v>MEDIO</v>
      </c>
      <c r="AI137" s="109" t="s">
        <v>114</v>
      </c>
      <c r="AJ137" s="109" t="s">
        <v>120</v>
      </c>
      <c r="AK137" s="120" t="str">
        <f t="shared" si="30"/>
        <v>ALTO</v>
      </c>
      <c r="AL137" s="121" t="str">
        <f>VLOOKUP($AD137,Tipologías!$B$3:$G$17,2,FALSE)</f>
        <v>ALTO</v>
      </c>
      <c r="AM137" s="121">
        <f t="shared" si="26"/>
        <v>3</v>
      </c>
      <c r="AN137" s="121" t="str">
        <f>VLOOKUP($AE137,Tipologías!$A$21:$C$24,3,FALSE)</f>
        <v>MEDIO</v>
      </c>
      <c r="AO137" s="121">
        <f t="shared" si="27"/>
        <v>2</v>
      </c>
      <c r="AP137" s="121">
        <f>VLOOKUP($AI137,Tipologías!$A$38:$B$42,2,FALSE)</f>
        <v>1.5</v>
      </c>
      <c r="AQ137" s="121">
        <f>VLOOKUP($AJ137,Tipologías!$A$46:$B$53,2,FALSE)</f>
        <v>1.5</v>
      </c>
      <c r="AR137" s="121" t="str">
        <f t="shared" si="31"/>
        <v>ALTO</v>
      </c>
      <c r="AS137" s="121" t="str">
        <f>VLOOKUP($AG137,Tipologías!$A$29:$C$33,3,FALSE)</f>
        <v>MEDIO</v>
      </c>
      <c r="AT137" s="121" t="str">
        <f t="shared" si="32"/>
        <v>ALTO</v>
      </c>
      <c r="AU137" s="121" t="str">
        <f t="shared" si="33"/>
        <v>ALTO</v>
      </c>
      <c r="AV137" s="121" t="str">
        <f>_xlfn.IFNA(VLOOKUP(AD137,Tipologías!$B$3:$G$17,4,0),"")</f>
        <v>INFORMACIÓN PÚBLICA CLASIFICADA</v>
      </c>
      <c r="AW137" s="121" t="str">
        <f t="shared" si="34"/>
        <v>IPC</v>
      </c>
      <c r="AX137" s="121" t="str">
        <f>_xlfn.IFNA(VLOOKUP(AD137,Tipologías!$B$3:$G$17,3,0),"")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137" s="121" t="str">
        <f>_xlfn.IFNA(VLOOKUP(AD137,Tipologías!$B$3:$G$17,5,0),"")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137" s="121" t="str">
        <f>_xlfn.IFNA(VLOOKUP(AD137,Tipologías!$B$3:$G$17,6,0),"")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137" s="108" t="s">
        <v>197</v>
      </c>
      <c r="BB137" s="106">
        <v>45960</v>
      </c>
      <c r="BC137" s="108" t="s">
        <v>201</v>
      </c>
      <c r="BD137" s="101" t="s">
        <v>912</v>
      </c>
      <c r="BE137" s="113" t="s">
        <v>911</v>
      </c>
      <c r="BF137" s="45"/>
      <c r="BG137" s="45"/>
      <c r="BH137" s="45"/>
      <c r="BI137" s="45"/>
      <c r="BJ137" s="45"/>
      <c r="BK137" s="45"/>
      <c r="BL137" s="45"/>
      <c r="BM137" s="45"/>
      <c r="BN137" s="45"/>
      <c r="BO137" s="45"/>
      <c r="BP137" s="45"/>
      <c r="BQ137" s="45"/>
      <c r="BR137" s="45"/>
      <c r="BS137" s="45"/>
      <c r="BT137" s="45"/>
      <c r="BU137" s="45"/>
      <c r="BV137" s="45"/>
      <c r="BW137" s="45"/>
      <c r="BX137" s="45"/>
    </row>
    <row r="138" spans="1:76" s="61" customFormat="1" ht="216" x14ac:dyDescent="0.2">
      <c r="A138" s="155">
        <v>135</v>
      </c>
      <c r="B138" s="103" t="s">
        <v>55</v>
      </c>
      <c r="C138" s="115" t="s">
        <v>306</v>
      </c>
      <c r="D138" s="107" t="s">
        <v>284</v>
      </c>
      <c r="E138" s="104" t="s">
        <v>885</v>
      </c>
      <c r="F138" s="159" t="s">
        <v>894</v>
      </c>
      <c r="G138" s="103" t="s">
        <v>140</v>
      </c>
      <c r="H138" s="104" t="s">
        <v>284</v>
      </c>
      <c r="I138" s="104" t="s">
        <v>284</v>
      </c>
      <c r="J138" s="103" t="s">
        <v>323</v>
      </c>
      <c r="K138" s="104" t="s">
        <v>237</v>
      </c>
      <c r="L138" s="104" t="s">
        <v>396</v>
      </c>
      <c r="M138" s="104" t="s">
        <v>901</v>
      </c>
      <c r="N138" s="104" t="s">
        <v>898</v>
      </c>
      <c r="O138" s="104" t="s">
        <v>151</v>
      </c>
      <c r="P138" s="104" t="s">
        <v>195</v>
      </c>
      <c r="Q138" s="102" t="s">
        <v>238</v>
      </c>
      <c r="R138" s="102" t="s">
        <v>238</v>
      </c>
      <c r="S138" s="104" t="s">
        <v>195</v>
      </c>
      <c r="T138" s="104" t="s">
        <v>195</v>
      </c>
      <c r="U138" s="101" t="s">
        <v>195</v>
      </c>
      <c r="V138" s="101" t="s">
        <v>195</v>
      </c>
      <c r="W138" s="101" t="s">
        <v>195</v>
      </c>
      <c r="X138" s="101" t="s">
        <v>195</v>
      </c>
      <c r="Y138" s="101" t="s">
        <v>195</v>
      </c>
      <c r="Z138" s="101" t="s">
        <v>195</v>
      </c>
      <c r="AA138" s="101" t="s">
        <v>195</v>
      </c>
      <c r="AB138" s="101" t="s">
        <v>195</v>
      </c>
      <c r="AC138" s="105" t="s">
        <v>195</v>
      </c>
      <c r="AD138" s="118" t="s">
        <v>208</v>
      </c>
      <c r="AE138" s="109" t="s">
        <v>134</v>
      </c>
      <c r="AF138" s="120" t="str">
        <f t="shared" si="28"/>
        <v>ALTO</v>
      </c>
      <c r="AG138" s="109" t="s">
        <v>102</v>
      </c>
      <c r="AH138" s="120" t="str">
        <f t="shared" si="29"/>
        <v>MEDIO</v>
      </c>
      <c r="AI138" s="109" t="s">
        <v>114</v>
      </c>
      <c r="AJ138" s="109" t="s">
        <v>120</v>
      </c>
      <c r="AK138" s="120" t="str">
        <f t="shared" si="30"/>
        <v>ALTO</v>
      </c>
      <c r="AL138" s="121" t="str">
        <f>VLOOKUP($AD138,Tipologías!$B$3:$G$17,2,FALSE)</f>
        <v>ALTO</v>
      </c>
      <c r="AM138" s="121">
        <f t="shared" si="26"/>
        <v>3</v>
      </c>
      <c r="AN138" s="121" t="str">
        <f>VLOOKUP($AE138,Tipologías!$A$21:$C$24,3,FALSE)</f>
        <v>ALTO</v>
      </c>
      <c r="AO138" s="121">
        <f t="shared" si="27"/>
        <v>3</v>
      </c>
      <c r="AP138" s="121">
        <f>VLOOKUP($AI138,Tipologías!$A$38:$B$42,2,FALSE)</f>
        <v>1.5</v>
      </c>
      <c r="AQ138" s="121">
        <f>VLOOKUP($AJ138,Tipologías!$A$46:$B$53,2,FALSE)</f>
        <v>1.5</v>
      </c>
      <c r="AR138" s="121" t="str">
        <f t="shared" si="31"/>
        <v>ALTO</v>
      </c>
      <c r="AS138" s="121" t="str">
        <f>VLOOKUP($AG138,Tipologías!$A$29:$C$33,3,FALSE)</f>
        <v>MEDIO</v>
      </c>
      <c r="AT138" s="121" t="str">
        <f t="shared" si="32"/>
        <v>ALTO</v>
      </c>
      <c r="AU138" s="121" t="str">
        <f t="shared" si="33"/>
        <v>ALTO</v>
      </c>
      <c r="AV138" s="121" t="str">
        <f>_xlfn.IFNA(VLOOKUP(AD138,Tipologías!$B$3:$G$17,4,0),"")</f>
        <v>INFORMACIÓN PÚBLICA CLASIFICADA</v>
      </c>
      <c r="AW138" s="121" t="str">
        <f t="shared" si="34"/>
        <v>IPC</v>
      </c>
      <c r="AX138" s="121" t="str">
        <f>_xlfn.IFNA(VLOOKUP(AD138,Tipologías!$B$3:$G$17,3,0),"")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138" s="121" t="str">
        <f>_xlfn.IFNA(VLOOKUP(AD138,Tipologías!$B$3:$G$17,5,0),"")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138" s="121" t="str">
        <f>_xlfn.IFNA(VLOOKUP(AD138,Tipologías!$B$3:$G$17,6,0),"")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138" s="108" t="s">
        <v>196</v>
      </c>
      <c r="BB138" s="106">
        <v>45960</v>
      </c>
      <c r="BC138" s="108" t="s">
        <v>201</v>
      </c>
      <c r="BD138" s="101" t="s">
        <v>912</v>
      </c>
      <c r="BE138" s="113" t="s">
        <v>911</v>
      </c>
      <c r="BF138" s="45"/>
      <c r="BG138" s="45"/>
      <c r="BH138" s="45"/>
      <c r="BI138" s="45"/>
      <c r="BJ138" s="45"/>
      <c r="BK138" s="45"/>
      <c r="BL138" s="45"/>
      <c r="BM138" s="45"/>
      <c r="BN138" s="45"/>
      <c r="BO138" s="45"/>
      <c r="BP138" s="45"/>
      <c r="BQ138" s="45"/>
      <c r="BR138" s="45"/>
      <c r="BS138" s="45"/>
      <c r="BT138" s="45"/>
      <c r="BU138" s="45"/>
      <c r="BV138" s="45"/>
      <c r="BW138" s="45"/>
      <c r="BX138" s="45"/>
    </row>
    <row r="139" spans="1:76" s="61" customFormat="1" ht="409.5" x14ac:dyDescent="0.2">
      <c r="A139" s="154">
        <v>136</v>
      </c>
      <c r="B139" s="103" t="s">
        <v>55</v>
      </c>
      <c r="C139" s="115" t="s">
        <v>306</v>
      </c>
      <c r="D139" s="107" t="s">
        <v>284</v>
      </c>
      <c r="E139" s="104" t="s">
        <v>886</v>
      </c>
      <c r="F139" s="159" t="s">
        <v>895</v>
      </c>
      <c r="G139" s="103" t="s">
        <v>174</v>
      </c>
      <c r="H139" s="104" t="s">
        <v>284</v>
      </c>
      <c r="I139" s="104" t="s">
        <v>284</v>
      </c>
      <c r="J139" s="103" t="s">
        <v>323</v>
      </c>
      <c r="K139" s="104" t="s">
        <v>237</v>
      </c>
      <c r="L139" s="104" t="s">
        <v>396</v>
      </c>
      <c r="M139" s="104" t="s">
        <v>901</v>
      </c>
      <c r="N139" s="104" t="s">
        <v>898</v>
      </c>
      <c r="O139" s="104" t="s">
        <v>151</v>
      </c>
      <c r="P139" s="104" t="s">
        <v>195</v>
      </c>
      <c r="Q139" s="102" t="s">
        <v>238</v>
      </c>
      <c r="R139" s="160" t="s">
        <v>195</v>
      </c>
      <c r="S139" s="104" t="s">
        <v>195</v>
      </c>
      <c r="T139" s="104" t="s">
        <v>195</v>
      </c>
      <c r="U139" s="101" t="s">
        <v>239</v>
      </c>
      <c r="V139" s="101" t="s">
        <v>239</v>
      </c>
      <c r="W139" s="101" t="s">
        <v>328</v>
      </c>
      <c r="X139" s="101" t="s">
        <v>328</v>
      </c>
      <c r="Y139" s="101" t="s">
        <v>328</v>
      </c>
      <c r="Z139" s="101" t="s">
        <v>328</v>
      </c>
      <c r="AA139" s="101" t="s">
        <v>195</v>
      </c>
      <c r="AB139" s="101" t="s">
        <v>195</v>
      </c>
      <c r="AC139" s="105" t="s">
        <v>195</v>
      </c>
      <c r="AD139" s="118" t="s">
        <v>206</v>
      </c>
      <c r="AE139" s="109" t="s">
        <v>132</v>
      </c>
      <c r="AF139" s="120" t="str">
        <f t="shared" si="28"/>
        <v>ALTO</v>
      </c>
      <c r="AG139" s="109" t="s">
        <v>102</v>
      </c>
      <c r="AH139" s="120" t="str">
        <f t="shared" si="29"/>
        <v>MEDIO</v>
      </c>
      <c r="AI139" s="109" t="s">
        <v>114</v>
      </c>
      <c r="AJ139" s="109" t="s">
        <v>119</v>
      </c>
      <c r="AK139" s="120" t="str">
        <f t="shared" si="30"/>
        <v>ALTO</v>
      </c>
      <c r="AL139" s="121" t="str">
        <f>VLOOKUP($AD139,Tipologías!$B$3:$G$17,2,FALSE)</f>
        <v>ALTO</v>
      </c>
      <c r="AM139" s="121">
        <f t="shared" si="26"/>
        <v>3</v>
      </c>
      <c r="AN139" s="121" t="str">
        <f>VLOOKUP($AE139,Tipologías!$A$21:$C$24,3,FALSE)</f>
        <v>MEDIO</v>
      </c>
      <c r="AO139" s="121">
        <f t="shared" si="27"/>
        <v>2</v>
      </c>
      <c r="AP139" s="121">
        <f>VLOOKUP($AI139,Tipologías!$A$38:$B$42,2,FALSE)</f>
        <v>1.5</v>
      </c>
      <c r="AQ139" s="121">
        <f>VLOOKUP($AJ139,Tipologías!$A$46:$B$53,2,FALSE)</f>
        <v>2</v>
      </c>
      <c r="AR139" s="121" t="str">
        <f t="shared" si="31"/>
        <v>ALTO</v>
      </c>
      <c r="AS139" s="121" t="str">
        <f>VLOOKUP($AG139,Tipologías!$A$29:$C$33,3,FALSE)</f>
        <v>MEDIO</v>
      </c>
      <c r="AT139" s="121" t="str">
        <f t="shared" si="32"/>
        <v>ALTO</v>
      </c>
      <c r="AU139" s="121" t="str">
        <f t="shared" si="33"/>
        <v>ALTO</v>
      </c>
      <c r="AV139" s="121" t="str">
        <f>_xlfn.IFNA(VLOOKUP(AD139,Tipologías!$B$3:$G$17,4,0),"")</f>
        <v>INFORMACIÓN PÚBLICA CLASIFICADA</v>
      </c>
      <c r="AW139" s="121" t="str">
        <f t="shared" si="34"/>
        <v>IPC</v>
      </c>
      <c r="AX139" s="121" t="str">
        <f>_xlfn.IFNA(VLOOKUP(AD139,Tipologías!$B$3:$G$17,3,0),"")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139" s="121" t="str">
        <f>_xlfn.IFNA(VLOOKUP(AD139,Tipologías!$B$3:$G$17,5,0),"")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139" s="121" t="str">
        <f>_xlfn.IFNA(VLOOKUP(AD139,Tipologías!$B$3:$G$17,6,0),"")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139" s="108" t="s">
        <v>196</v>
      </c>
      <c r="BB139" s="106">
        <v>45960</v>
      </c>
      <c r="BC139" s="108" t="s">
        <v>201</v>
      </c>
      <c r="BD139" s="101" t="s">
        <v>912</v>
      </c>
      <c r="BE139" s="113" t="s">
        <v>911</v>
      </c>
      <c r="BF139" s="45"/>
      <c r="BG139" s="45"/>
      <c r="BH139" s="45"/>
      <c r="BI139" s="45"/>
      <c r="BJ139" s="45"/>
      <c r="BK139" s="45"/>
      <c r="BL139" s="45"/>
      <c r="BM139" s="45"/>
      <c r="BN139" s="45"/>
      <c r="BO139" s="45"/>
      <c r="BP139" s="45"/>
      <c r="BQ139" s="45"/>
      <c r="BR139" s="45"/>
      <c r="BS139" s="45"/>
      <c r="BT139" s="45"/>
      <c r="BU139" s="45"/>
      <c r="BV139" s="45"/>
      <c r="BW139" s="45"/>
      <c r="BX139" s="45"/>
    </row>
    <row r="140" spans="1:76" s="61" customFormat="1" ht="216" x14ac:dyDescent="0.2">
      <c r="A140" s="154">
        <v>137</v>
      </c>
      <c r="B140" s="103" t="s">
        <v>55</v>
      </c>
      <c r="C140" s="115" t="s">
        <v>306</v>
      </c>
      <c r="D140" s="107" t="s">
        <v>284</v>
      </c>
      <c r="E140" s="104" t="s">
        <v>887</v>
      </c>
      <c r="F140" s="104" t="s">
        <v>896</v>
      </c>
      <c r="G140" s="103" t="s">
        <v>205</v>
      </c>
      <c r="H140" s="104" t="s">
        <v>284</v>
      </c>
      <c r="I140" s="104" t="s">
        <v>284</v>
      </c>
      <c r="J140" s="103" t="s">
        <v>323</v>
      </c>
      <c r="K140" s="104" t="s">
        <v>237</v>
      </c>
      <c r="L140" s="104" t="s">
        <v>396</v>
      </c>
      <c r="M140" s="104" t="s">
        <v>908</v>
      </c>
      <c r="N140" s="104" t="s">
        <v>909</v>
      </c>
      <c r="O140" s="104" t="s">
        <v>151</v>
      </c>
      <c r="P140" s="156" t="s">
        <v>195</v>
      </c>
      <c r="Q140" s="102" t="s">
        <v>238</v>
      </c>
      <c r="R140" s="102" t="s">
        <v>195</v>
      </c>
      <c r="S140" s="104" t="s">
        <v>195</v>
      </c>
      <c r="T140" s="104" t="s">
        <v>195</v>
      </c>
      <c r="U140" s="101" t="s">
        <v>328</v>
      </c>
      <c r="V140" s="101" t="s">
        <v>195</v>
      </c>
      <c r="W140" s="101" t="s">
        <v>195</v>
      </c>
      <c r="X140" s="101" t="s">
        <v>195</v>
      </c>
      <c r="Y140" s="101" t="s">
        <v>195</v>
      </c>
      <c r="Z140" s="101" t="s">
        <v>195</v>
      </c>
      <c r="AA140" s="101" t="s">
        <v>195</v>
      </c>
      <c r="AB140" s="101" t="s">
        <v>195</v>
      </c>
      <c r="AC140" s="105" t="s">
        <v>195</v>
      </c>
      <c r="AD140" s="118" t="s">
        <v>208</v>
      </c>
      <c r="AE140" s="109" t="s">
        <v>132</v>
      </c>
      <c r="AF140" s="120" t="str">
        <f t="shared" si="28"/>
        <v>ALTO</v>
      </c>
      <c r="AG140" s="109" t="s">
        <v>104</v>
      </c>
      <c r="AH140" s="120" t="str">
        <f t="shared" si="29"/>
        <v>ALTO</v>
      </c>
      <c r="AI140" s="109" t="s">
        <v>114</v>
      </c>
      <c r="AJ140" s="109" t="s">
        <v>117</v>
      </c>
      <c r="AK140" s="120" t="str">
        <f t="shared" si="30"/>
        <v>ALTO</v>
      </c>
      <c r="AL140" s="121" t="str">
        <f>VLOOKUP($AD140,Tipologías!$B$3:$G$17,2,FALSE)</f>
        <v>ALTO</v>
      </c>
      <c r="AM140" s="121">
        <f t="shared" si="26"/>
        <v>3</v>
      </c>
      <c r="AN140" s="121" t="str">
        <f>VLOOKUP($AE140,Tipologías!$A$21:$C$24,3,FALSE)</f>
        <v>MEDIO</v>
      </c>
      <c r="AO140" s="121">
        <f t="shared" si="27"/>
        <v>2</v>
      </c>
      <c r="AP140" s="121">
        <f>VLOOKUP($AI140,Tipologías!$A$38:$B$42,2,FALSE)</f>
        <v>1.5</v>
      </c>
      <c r="AQ140" s="121">
        <f>VLOOKUP($AJ140,Tipologías!$A$46:$B$53,2,FALSE)</f>
        <v>2.5</v>
      </c>
      <c r="AR140" s="121" t="str">
        <f t="shared" si="31"/>
        <v>ALTO</v>
      </c>
      <c r="AS140" s="121" t="str">
        <f>VLOOKUP($AG140,Tipologías!$A$29:$C$33,3,FALSE)</f>
        <v>ALTO</v>
      </c>
      <c r="AT140" s="121" t="str">
        <f t="shared" si="32"/>
        <v>ALTO</v>
      </c>
      <c r="AU140" s="121" t="str">
        <f t="shared" si="33"/>
        <v>ALTO</v>
      </c>
      <c r="AV140" s="121" t="str">
        <f>_xlfn.IFNA(VLOOKUP(AD140,Tipologías!$B$3:$G$17,4,0),"")</f>
        <v>INFORMACIÓN PÚBLICA CLASIFICADA</v>
      </c>
      <c r="AW140" s="121" t="str">
        <f t="shared" si="34"/>
        <v>IPC</v>
      </c>
      <c r="AX140" s="121" t="str">
        <f>_xlfn.IFNA(VLOOKUP(AD140,Tipologías!$B$3:$G$17,3,0),"")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140" s="121" t="str">
        <f>_xlfn.IFNA(VLOOKUP(AD140,Tipologías!$B$3:$G$17,5,0),"")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140" s="121" t="str">
        <f>_xlfn.IFNA(VLOOKUP(AD140,Tipologías!$B$3:$G$17,6,0),"")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140" s="108" t="s">
        <v>196</v>
      </c>
      <c r="BB140" s="106">
        <v>45960</v>
      </c>
      <c r="BC140" s="108" t="s">
        <v>201</v>
      </c>
      <c r="BD140" s="101" t="s">
        <v>912</v>
      </c>
      <c r="BE140" s="113" t="s">
        <v>911</v>
      </c>
      <c r="BF140" s="45"/>
      <c r="BG140" s="45"/>
      <c r="BH140" s="45"/>
      <c r="BI140" s="45"/>
      <c r="BJ140" s="45"/>
      <c r="BK140" s="45"/>
      <c r="BL140" s="45"/>
      <c r="BM140" s="45"/>
      <c r="BN140" s="45"/>
      <c r="BO140" s="45"/>
      <c r="BP140" s="45"/>
      <c r="BQ140" s="45"/>
      <c r="BR140" s="45"/>
      <c r="BS140" s="45"/>
      <c r="BT140" s="45"/>
      <c r="BU140" s="45"/>
      <c r="BV140" s="45"/>
      <c r="BW140" s="45"/>
      <c r="BX140" s="45"/>
    </row>
    <row r="141" spans="1:76" s="61" customFormat="1" ht="12.75" x14ac:dyDescent="0.2">
      <c r="A141" s="112"/>
      <c r="B141" s="103"/>
      <c r="C141" s="115"/>
      <c r="D141" s="107"/>
      <c r="E141" s="107"/>
      <c r="F141" s="104"/>
      <c r="G141" s="103"/>
      <c r="H141" s="104"/>
      <c r="I141" s="104"/>
      <c r="J141" s="103"/>
      <c r="K141" s="104"/>
      <c r="L141" s="104"/>
      <c r="M141" s="104"/>
      <c r="N141" s="104"/>
      <c r="O141" s="104"/>
      <c r="P141" s="104"/>
      <c r="Q141" s="102"/>
      <c r="R141" s="102"/>
      <c r="S141" s="104"/>
      <c r="T141" s="104"/>
      <c r="U141" s="101"/>
      <c r="V141" s="101"/>
      <c r="W141" s="101"/>
      <c r="X141" s="101"/>
      <c r="Y141" s="101"/>
      <c r="Z141" s="101"/>
      <c r="AA141" s="101"/>
      <c r="AB141" s="101"/>
      <c r="AC141" s="105"/>
      <c r="AD141" s="118"/>
      <c r="AE141" s="109"/>
      <c r="AF141" s="120"/>
      <c r="AG141" s="109"/>
      <c r="AH141" s="120"/>
      <c r="AI141" s="109"/>
      <c r="AJ141" s="109"/>
      <c r="AK141" s="120"/>
      <c r="AL141" s="121"/>
      <c r="AM141" s="121"/>
      <c r="AN141" s="121"/>
      <c r="AO141" s="121"/>
      <c r="AP141" s="121"/>
      <c r="AQ141" s="121"/>
      <c r="AR141" s="121"/>
      <c r="AS141" s="121"/>
      <c r="AT141" s="121"/>
      <c r="AU141" s="121"/>
      <c r="AV141" s="121"/>
      <c r="AW141" s="121"/>
      <c r="AX141" s="121"/>
      <c r="AY141" s="121"/>
      <c r="AZ141" s="121"/>
      <c r="BA141" s="108"/>
      <c r="BB141" s="106"/>
      <c r="BC141" s="108"/>
      <c r="BD141" s="101"/>
      <c r="BE141" s="113"/>
      <c r="BF141" s="45"/>
      <c r="BG141" s="45"/>
      <c r="BH141" s="45"/>
      <c r="BI141" s="45"/>
      <c r="BJ141" s="45"/>
      <c r="BK141" s="45"/>
      <c r="BL141" s="45"/>
      <c r="BM141" s="45"/>
      <c r="BN141" s="45"/>
      <c r="BO141" s="45"/>
      <c r="BP141" s="45"/>
      <c r="BQ141" s="45"/>
      <c r="BR141" s="45"/>
      <c r="BS141" s="45"/>
      <c r="BT141" s="45"/>
      <c r="BU141" s="45"/>
      <c r="BV141" s="45"/>
      <c r="BW141" s="45"/>
      <c r="BX141" s="45"/>
    </row>
    <row r="142" spans="1:76" ht="15.75" x14ac:dyDescent="0.2">
      <c r="A142" s="45"/>
      <c r="B142" s="83"/>
      <c r="C142" s="86"/>
      <c r="D142" s="83"/>
      <c r="E142" s="83"/>
      <c r="F142" s="83"/>
      <c r="G142" s="83"/>
      <c r="H142" s="83"/>
      <c r="I142" s="83"/>
      <c r="J142" s="83"/>
      <c r="K142" s="83"/>
      <c r="L142" s="83"/>
      <c r="M142" s="83"/>
      <c r="N142" s="83"/>
      <c r="O142" s="83"/>
      <c r="P142" s="83"/>
      <c r="Q142" s="88"/>
      <c r="R142" s="88"/>
      <c r="S142" s="88"/>
      <c r="T142" s="88"/>
      <c r="U142" s="83"/>
      <c r="V142" s="83"/>
      <c r="W142" s="83"/>
      <c r="X142" s="83"/>
      <c r="Y142" s="83"/>
      <c r="Z142" s="83"/>
      <c r="AA142" s="83"/>
      <c r="AB142" s="83"/>
      <c r="AC142" s="83"/>
      <c r="AD142" s="83"/>
      <c r="AE142" s="57"/>
      <c r="AF142" s="63"/>
      <c r="AG142" s="83"/>
      <c r="AH142" s="83"/>
      <c r="AI142" s="83"/>
      <c r="AJ142" s="83"/>
      <c r="AK142" s="83"/>
      <c r="AL142" s="57"/>
      <c r="AM142" s="57"/>
      <c r="AN142" s="57"/>
      <c r="AO142" s="57"/>
      <c r="AP142" s="57"/>
      <c r="AQ142" s="57"/>
      <c r="AR142" s="57"/>
      <c r="AS142" s="57"/>
      <c r="AT142" s="57"/>
      <c r="AU142" s="83"/>
      <c r="AV142" s="83"/>
      <c r="AW142" s="161"/>
      <c r="AX142" s="161"/>
      <c r="AY142" s="45"/>
      <c r="AZ142" s="45"/>
      <c r="BA142" s="83"/>
      <c r="BB142" s="83"/>
      <c r="BC142" s="83"/>
      <c r="BD142" s="83"/>
      <c r="BE142" s="83"/>
      <c r="BF142" s="161"/>
      <c r="BG142" s="161"/>
      <c r="BH142" s="45"/>
      <c r="BI142" s="45"/>
      <c r="BJ142" s="161"/>
      <c r="BK142" s="161"/>
      <c r="BL142" s="45"/>
    </row>
    <row r="143" spans="1:76" ht="15.75" x14ac:dyDescent="0.2">
      <c r="AF143" s="63"/>
    </row>
    <row r="144" spans="1:76" ht="15.75" x14ac:dyDescent="0.2">
      <c r="AF144" s="63"/>
    </row>
    <row r="145" spans="32:32" ht="15.75" x14ac:dyDescent="0.2">
      <c r="AF145" s="63"/>
    </row>
    <row r="146" spans="32:32" ht="15.75" x14ac:dyDescent="0.2">
      <c r="AF146" s="63"/>
    </row>
    <row r="147" spans="32:32" ht="15.75" x14ac:dyDescent="0.2">
      <c r="AF147" s="63"/>
    </row>
    <row r="148" spans="32:32" ht="15.75" x14ac:dyDescent="0.2">
      <c r="AF148" s="63"/>
    </row>
    <row r="149" spans="32:32" ht="15.75" x14ac:dyDescent="0.2">
      <c r="AF149" s="63"/>
    </row>
    <row r="150" spans="32:32" ht="15.75" x14ac:dyDescent="0.2">
      <c r="AF150" s="63"/>
    </row>
    <row r="151" spans="32:32" ht="15.75" x14ac:dyDescent="0.2">
      <c r="AF151" s="63"/>
    </row>
    <row r="152" spans="32:32" ht="15.75" x14ac:dyDescent="0.2">
      <c r="AF152" s="63"/>
    </row>
    <row r="153" spans="32:32" ht="15.75" x14ac:dyDescent="0.2">
      <c r="AF153" s="63"/>
    </row>
    <row r="154" spans="32:32" ht="15.75" x14ac:dyDescent="0.2">
      <c r="AF154" s="63"/>
    </row>
    <row r="155" spans="32:32" ht="15.75" x14ac:dyDescent="0.2">
      <c r="AF155" s="63"/>
    </row>
    <row r="156" spans="32:32" ht="15.75" x14ac:dyDescent="0.2">
      <c r="AF156" s="63"/>
    </row>
    <row r="157" spans="32:32" ht="15.75" x14ac:dyDescent="0.2">
      <c r="AF157" s="63"/>
    </row>
    <row r="158" spans="32:32" ht="15.75" x14ac:dyDescent="0.2">
      <c r="AF158" s="63"/>
    </row>
    <row r="159" spans="32:32" ht="15.75" x14ac:dyDescent="0.2">
      <c r="AF159" s="63"/>
    </row>
    <row r="160" spans="32:32" ht="15.75" x14ac:dyDescent="0.2">
      <c r="AF160" s="63"/>
    </row>
    <row r="161" spans="32:32" ht="15.75" x14ac:dyDescent="0.2">
      <c r="AF161" s="63"/>
    </row>
    <row r="162" spans="32:32" ht="15.75" x14ac:dyDescent="0.2">
      <c r="AF162" s="63"/>
    </row>
    <row r="163" spans="32:32" ht="15.75" x14ac:dyDescent="0.2">
      <c r="AF163" s="63"/>
    </row>
    <row r="164" spans="32:32" ht="15.75" x14ac:dyDescent="0.2">
      <c r="AF164" s="63"/>
    </row>
    <row r="165" spans="32:32" ht="15.75" x14ac:dyDescent="0.2">
      <c r="AF165" s="63"/>
    </row>
    <row r="166" spans="32:32" ht="15.75" x14ac:dyDescent="0.2">
      <c r="AF166" s="63"/>
    </row>
    <row r="167" spans="32:32" ht="15.75" x14ac:dyDescent="0.2">
      <c r="AF167" s="63"/>
    </row>
    <row r="168" spans="32:32" ht="15.75" x14ac:dyDescent="0.2">
      <c r="AF168" s="63"/>
    </row>
    <row r="169" spans="32:32" ht="15.75" x14ac:dyDescent="0.2">
      <c r="AF169" s="63"/>
    </row>
    <row r="170" spans="32:32" ht="15.75" x14ac:dyDescent="0.2">
      <c r="AF170" s="63"/>
    </row>
    <row r="171" spans="32:32" ht="15.75" x14ac:dyDescent="0.2">
      <c r="AF171" s="63"/>
    </row>
    <row r="172" spans="32:32" ht="15.75" x14ac:dyDescent="0.2">
      <c r="AF172" s="63"/>
    </row>
    <row r="173" spans="32:32" ht="15.75" x14ac:dyDescent="0.2">
      <c r="AF173" s="63"/>
    </row>
    <row r="174" spans="32:32" ht="15.75" x14ac:dyDescent="0.2">
      <c r="AF174" s="63"/>
    </row>
    <row r="175" spans="32:32" ht="15.75" x14ac:dyDescent="0.2">
      <c r="AF175" s="63"/>
    </row>
    <row r="176" spans="32:32" ht="15.75" x14ac:dyDescent="0.2">
      <c r="AF176" s="63"/>
    </row>
    <row r="177" spans="32:32" ht="15.75" x14ac:dyDescent="0.2">
      <c r="AF177" s="63"/>
    </row>
    <row r="178" spans="32:32" ht="15.75" x14ac:dyDescent="0.2">
      <c r="AF178" s="63"/>
    </row>
    <row r="179" spans="32:32" ht="15.75" x14ac:dyDescent="0.2">
      <c r="AF179" s="63"/>
    </row>
    <row r="180" spans="32:32" ht="15.75" x14ac:dyDescent="0.2">
      <c r="AF180" s="63"/>
    </row>
    <row r="181" spans="32:32" ht="15.75" x14ac:dyDescent="0.2">
      <c r="AF181" s="63"/>
    </row>
    <row r="182" spans="32:32" ht="15.75" x14ac:dyDescent="0.2">
      <c r="AF182" s="63"/>
    </row>
    <row r="183" spans="32:32" ht="15.75" x14ac:dyDescent="0.2">
      <c r="AF183" s="63"/>
    </row>
    <row r="184" spans="32:32" ht="15.75" x14ac:dyDescent="0.2">
      <c r="AF184" s="63"/>
    </row>
    <row r="185" spans="32:32" ht="15.75" x14ac:dyDescent="0.2">
      <c r="AF185" s="63"/>
    </row>
    <row r="186" spans="32:32" ht="15.75" x14ac:dyDescent="0.2">
      <c r="AF186" s="63"/>
    </row>
    <row r="187" spans="32:32" ht="15.75" x14ac:dyDescent="0.2">
      <c r="AF187" s="63"/>
    </row>
    <row r="188" spans="32:32" ht="15.75" x14ac:dyDescent="0.2">
      <c r="AF188" s="63"/>
    </row>
    <row r="189" spans="32:32" ht="15.75" x14ac:dyDescent="0.2">
      <c r="AF189" s="63"/>
    </row>
    <row r="190" spans="32:32" ht="15.75" x14ac:dyDescent="0.2">
      <c r="AF190" s="63"/>
    </row>
    <row r="191" spans="32:32" ht="15.75" x14ac:dyDescent="0.2">
      <c r="AF191" s="63"/>
    </row>
    <row r="192" spans="32:32" ht="15.75" x14ac:dyDescent="0.2">
      <c r="AF192" s="63"/>
    </row>
    <row r="193" spans="32:32" ht="15.75" x14ac:dyDescent="0.2">
      <c r="AF193" s="63"/>
    </row>
    <row r="194" spans="32:32" ht="15.75" x14ac:dyDescent="0.2">
      <c r="AF194" s="63"/>
    </row>
    <row r="195" spans="32:32" ht="15.75" x14ac:dyDescent="0.2">
      <c r="AF195" s="63"/>
    </row>
    <row r="196" spans="32:32" ht="15.75" x14ac:dyDescent="0.2">
      <c r="AF196" s="63"/>
    </row>
    <row r="197" spans="32:32" ht="15.75" x14ac:dyDescent="0.2">
      <c r="AF197" s="63"/>
    </row>
    <row r="198" spans="32:32" ht="15.75" x14ac:dyDescent="0.2">
      <c r="AF198" s="63"/>
    </row>
    <row r="199" spans="32:32" ht="15.75" x14ac:dyDescent="0.2">
      <c r="AF199" s="63"/>
    </row>
    <row r="200" spans="32:32" ht="15.75" x14ac:dyDescent="0.2">
      <c r="AF200" s="63"/>
    </row>
    <row r="201" spans="32:32" ht="15.75" x14ac:dyDescent="0.2">
      <c r="AF201" s="63"/>
    </row>
    <row r="202" spans="32:32" ht="15.75" x14ac:dyDescent="0.2">
      <c r="AF202" s="63"/>
    </row>
    <row r="203" spans="32:32" ht="15.75" x14ac:dyDescent="0.2">
      <c r="AF203" s="63"/>
    </row>
    <row r="204" spans="32:32" ht="15.75" x14ac:dyDescent="0.2">
      <c r="AF204" s="63"/>
    </row>
    <row r="205" spans="32:32" ht="15.75" x14ac:dyDescent="0.2">
      <c r="AF205" s="63"/>
    </row>
    <row r="206" spans="32:32" ht="15.75" x14ac:dyDescent="0.2">
      <c r="AF206" s="63"/>
    </row>
    <row r="207" spans="32:32" ht="15.75" x14ac:dyDescent="0.2">
      <c r="AF207" s="63"/>
    </row>
    <row r="208" spans="32:32" ht="15.75" x14ac:dyDescent="0.2">
      <c r="AF208" s="63"/>
    </row>
    <row r="209" spans="32:32" ht="15.75" x14ac:dyDescent="0.2">
      <c r="AF209" s="63"/>
    </row>
    <row r="210" spans="32:32" ht="15.75" x14ac:dyDescent="0.2">
      <c r="AF210" s="63"/>
    </row>
    <row r="211" spans="32:32" ht="15.75" x14ac:dyDescent="0.2">
      <c r="AF211" s="63"/>
    </row>
    <row r="212" spans="32:32" ht="15.75" x14ac:dyDescent="0.2">
      <c r="AF212" s="63"/>
    </row>
    <row r="213" spans="32:32" ht="15.75" x14ac:dyDescent="0.2">
      <c r="AF213" s="63"/>
    </row>
    <row r="214" spans="32:32" ht="15.75" x14ac:dyDescent="0.2">
      <c r="AF214" s="63"/>
    </row>
    <row r="215" spans="32:32" ht="15.75" x14ac:dyDescent="0.2">
      <c r="AF215" s="63"/>
    </row>
    <row r="216" spans="32:32" ht="15.75" x14ac:dyDescent="0.2">
      <c r="AF216" s="63"/>
    </row>
    <row r="217" spans="32:32" ht="15.75" x14ac:dyDescent="0.2">
      <c r="AF217" s="63"/>
    </row>
    <row r="218" spans="32:32" ht="15.75" x14ac:dyDescent="0.2">
      <c r="AF218" s="63"/>
    </row>
    <row r="219" spans="32:32" ht="15.75" x14ac:dyDescent="0.2">
      <c r="AF219" s="63"/>
    </row>
    <row r="220" spans="32:32" ht="15.75" x14ac:dyDescent="0.2">
      <c r="AF220" s="63"/>
    </row>
    <row r="221" spans="32:32" ht="15.75" x14ac:dyDescent="0.2">
      <c r="AF221" s="63"/>
    </row>
    <row r="222" spans="32:32" ht="15.75" x14ac:dyDescent="0.2">
      <c r="AF222" s="63"/>
    </row>
    <row r="223" spans="32:32" ht="15.75" x14ac:dyDescent="0.2">
      <c r="AF223" s="63"/>
    </row>
    <row r="224" spans="32:32" ht="15.75" x14ac:dyDescent="0.2">
      <c r="AF224" s="63"/>
    </row>
    <row r="225" spans="32:32" ht="15.75" x14ac:dyDescent="0.2">
      <c r="AF225" s="63"/>
    </row>
    <row r="226" spans="32:32" ht="15.75" x14ac:dyDescent="0.2">
      <c r="AF226" s="63"/>
    </row>
    <row r="227" spans="32:32" ht="15.75" x14ac:dyDescent="0.2">
      <c r="AF227" s="63"/>
    </row>
    <row r="228" spans="32:32" ht="15.75" x14ac:dyDescent="0.2">
      <c r="AF228" s="63"/>
    </row>
    <row r="229" spans="32:32" ht="15.75" x14ac:dyDescent="0.2">
      <c r="AF229" s="63"/>
    </row>
    <row r="230" spans="32:32" ht="15.75" x14ac:dyDescent="0.2">
      <c r="AF230" s="63"/>
    </row>
    <row r="231" spans="32:32" ht="15.75" x14ac:dyDescent="0.2">
      <c r="AF231" s="63"/>
    </row>
    <row r="232" spans="32:32" ht="15.75" x14ac:dyDescent="0.2">
      <c r="AF232" s="63"/>
    </row>
    <row r="233" spans="32:32" ht="15.75" x14ac:dyDescent="0.2">
      <c r="AF233" s="63"/>
    </row>
    <row r="234" spans="32:32" ht="15.75" x14ac:dyDescent="0.2">
      <c r="AF234" s="63"/>
    </row>
    <row r="235" spans="32:32" ht="15.75" x14ac:dyDescent="0.2">
      <c r="AF235" s="63"/>
    </row>
    <row r="236" spans="32:32" ht="15.75" x14ac:dyDescent="0.2">
      <c r="AF236" s="63"/>
    </row>
    <row r="237" spans="32:32" ht="15.75" x14ac:dyDescent="0.2">
      <c r="AF237" s="63"/>
    </row>
    <row r="238" spans="32:32" ht="15.75" x14ac:dyDescent="0.2">
      <c r="AF238" s="63"/>
    </row>
    <row r="239" spans="32:32" ht="15.75" x14ac:dyDescent="0.2">
      <c r="AF239" s="63"/>
    </row>
    <row r="240" spans="32:32" ht="15.75" x14ac:dyDescent="0.2">
      <c r="AF240" s="63"/>
    </row>
    <row r="241" spans="32:32" ht="15.75" x14ac:dyDescent="0.2">
      <c r="AF241" s="63"/>
    </row>
    <row r="242" spans="32:32" ht="15.75" x14ac:dyDescent="0.2">
      <c r="AF242" s="63"/>
    </row>
    <row r="243" spans="32:32" ht="15.75" x14ac:dyDescent="0.2">
      <c r="AF243" s="63"/>
    </row>
    <row r="244" spans="32:32" ht="15.75" x14ac:dyDescent="0.2">
      <c r="AF244" s="63"/>
    </row>
    <row r="245" spans="32:32" ht="15.75" x14ac:dyDescent="0.2">
      <c r="AF245" s="63"/>
    </row>
    <row r="246" spans="32:32" ht="15.75" x14ac:dyDescent="0.2">
      <c r="AF246" s="63"/>
    </row>
    <row r="247" spans="32:32" ht="15.75" x14ac:dyDescent="0.2">
      <c r="AF247" s="63"/>
    </row>
    <row r="248" spans="32:32" ht="15.75" x14ac:dyDescent="0.2">
      <c r="AF248" s="63"/>
    </row>
    <row r="249" spans="32:32" ht="15.75" x14ac:dyDescent="0.2">
      <c r="AF249" s="63"/>
    </row>
    <row r="250" spans="32:32" ht="15.75" x14ac:dyDescent="0.2">
      <c r="AF250" s="63"/>
    </row>
    <row r="251" spans="32:32" ht="15.75" x14ac:dyDescent="0.2">
      <c r="AF251" s="63"/>
    </row>
    <row r="252" spans="32:32" ht="15.75" x14ac:dyDescent="0.2">
      <c r="AF252" s="63"/>
    </row>
    <row r="253" spans="32:32" ht="15.75" x14ac:dyDescent="0.2">
      <c r="AF253" s="63"/>
    </row>
    <row r="254" spans="32:32" ht="15.75" x14ac:dyDescent="0.2">
      <c r="AF254" s="63"/>
    </row>
    <row r="255" spans="32:32" ht="15.75" x14ac:dyDescent="0.2">
      <c r="AF255" s="63"/>
    </row>
    <row r="256" spans="32:32" ht="15.75" x14ac:dyDescent="0.2">
      <c r="AF256" s="63"/>
    </row>
    <row r="257" spans="32:32" ht="15.75" x14ac:dyDescent="0.2">
      <c r="AF257" s="63"/>
    </row>
    <row r="258" spans="32:32" ht="15.75" x14ac:dyDescent="0.2">
      <c r="AF258" s="63"/>
    </row>
    <row r="259" spans="32:32" ht="15.75" x14ac:dyDescent="0.2">
      <c r="AF259" s="63"/>
    </row>
    <row r="260" spans="32:32" ht="15.75" x14ac:dyDescent="0.2">
      <c r="AF260" s="63"/>
    </row>
    <row r="261" spans="32:32" ht="15.75" x14ac:dyDescent="0.2">
      <c r="AF261" s="63"/>
    </row>
    <row r="262" spans="32:32" ht="15.75" x14ac:dyDescent="0.2">
      <c r="AF262" s="63"/>
    </row>
    <row r="263" spans="32:32" ht="15.75" x14ac:dyDescent="0.2">
      <c r="AF263" s="63"/>
    </row>
    <row r="264" spans="32:32" ht="15.75" x14ac:dyDescent="0.2">
      <c r="AF264" s="63"/>
    </row>
    <row r="265" spans="32:32" ht="15.75" x14ac:dyDescent="0.2">
      <c r="AF265" s="63"/>
    </row>
    <row r="266" spans="32:32" ht="15.75" x14ac:dyDescent="0.2">
      <c r="AF266" s="63"/>
    </row>
    <row r="267" spans="32:32" ht="15.75" x14ac:dyDescent="0.2">
      <c r="AF267" s="63"/>
    </row>
    <row r="268" spans="32:32" ht="15.75" x14ac:dyDescent="0.2">
      <c r="AF268" s="63"/>
    </row>
    <row r="269" spans="32:32" ht="15.75" x14ac:dyDescent="0.2">
      <c r="AF269" s="63"/>
    </row>
    <row r="270" spans="32:32" ht="15.75" x14ac:dyDescent="0.2">
      <c r="AF270" s="63"/>
    </row>
    <row r="271" spans="32:32" ht="15.75" x14ac:dyDescent="0.2">
      <c r="AF271" s="63"/>
    </row>
    <row r="272" spans="32:32" ht="15.75" x14ac:dyDescent="0.2">
      <c r="AF272" s="63"/>
    </row>
    <row r="273" spans="32:32" ht="15.75" x14ac:dyDescent="0.2">
      <c r="AF273" s="63"/>
    </row>
    <row r="274" spans="32:32" ht="15.75" x14ac:dyDescent="0.2">
      <c r="AF274" s="63"/>
    </row>
    <row r="275" spans="32:32" ht="15.75" x14ac:dyDescent="0.2">
      <c r="AF275" s="63"/>
    </row>
    <row r="276" spans="32:32" ht="15.75" x14ac:dyDescent="0.2">
      <c r="AF276" s="63"/>
    </row>
    <row r="277" spans="32:32" ht="15.75" x14ac:dyDescent="0.2">
      <c r="AF277" s="63"/>
    </row>
    <row r="278" spans="32:32" ht="15.75" x14ac:dyDescent="0.2">
      <c r="AF278" s="63"/>
    </row>
    <row r="279" spans="32:32" ht="15.75" x14ac:dyDescent="0.2">
      <c r="AF279" s="63"/>
    </row>
    <row r="280" spans="32:32" ht="15.75" x14ac:dyDescent="0.2">
      <c r="AF280" s="63"/>
    </row>
    <row r="281" spans="32:32" ht="15.75" x14ac:dyDescent="0.2">
      <c r="AF281" s="63"/>
    </row>
    <row r="282" spans="32:32" ht="15.75" x14ac:dyDescent="0.2">
      <c r="AF282" s="63"/>
    </row>
    <row r="283" spans="32:32" ht="15.75" x14ac:dyDescent="0.2">
      <c r="AF283" s="63"/>
    </row>
    <row r="284" spans="32:32" ht="15.75" x14ac:dyDescent="0.2">
      <c r="AF284" s="63"/>
    </row>
    <row r="285" spans="32:32" ht="15.75" x14ac:dyDescent="0.2">
      <c r="AF285" s="63"/>
    </row>
    <row r="286" spans="32:32" ht="15.75" x14ac:dyDescent="0.2">
      <c r="AF286" s="63"/>
    </row>
    <row r="287" spans="32:32" ht="15.75" x14ac:dyDescent="0.2">
      <c r="AF287" s="63"/>
    </row>
    <row r="288" spans="32:32" ht="15.75" x14ac:dyDescent="0.2">
      <c r="AF288" s="63"/>
    </row>
    <row r="289" spans="32:32" ht="15.75" x14ac:dyDescent="0.2">
      <c r="AF289" s="63"/>
    </row>
    <row r="290" spans="32:32" ht="15.75" x14ac:dyDescent="0.2">
      <c r="AF290" s="63"/>
    </row>
    <row r="291" spans="32:32" ht="15.75" x14ac:dyDescent="0.2">
      <c r="AF291" s="63"/>
    </row>
    <row r="292" spans="32:32" ht="15.75" x14ac:dyDescent="0.2">
      <c r="AF292" s="63"/>
    </row>
    <row r="293" spans="32:32" ht="15.75" x14ac:dyDescent="0.2">
      <c r="AF293" s="63"/>
    </row>
    <row r="294" spans="32:32" ht="15.75" x14ac:dyDescent="0.2">
      <c r="AF294" s="63"/>
    </row>
    <row r="295" spans="32:32" ht="15.75" x14ac:dyDescent="0.2">
      <c r="AF295" s="63"/>
    </row>
    <row r="296" spans="32:32" ht="15.75" x14ac:dyDescent="0.2">
      <c r="AF296" s="63"/>
    </row>
    <row r="297" spans="32:32" ht="15.75" x14ac:dyDescent="0.2">
      <c r="AF297" s="63"/>
    </row>
    <row r="298" spans="32:32" ht="15.75" x14ac:dyDescent="0.2">
      <c r="AF298" s="63"/>
    </row>
    <row r="299" spans="32:32" ht="15.75" x14ac:dyDescent="0.2">
      <c r="AF299" s="63"/>
    </row>
    <row r="300" spans="32:32" ht="15.75" x14ac:dyDescent="0.2">
      <c r="AF300" s="63"/>
    </row>
    <row r="301" spans="32:32" ht="15.75" x14ac:dyDescent="0.2">
      <c r="AF301" s="63"/>
    </row>
    <row r="302" spans="32:32" ht="15.75" x14ac:dyDescent="0.2">
      <c r="AF302" s="63"/>
    </row>
    <row r="303" spans="32:32" ht="15.75" x14ac:dyDescent="0.2">
      <c r="AF303" s="63"/>
    </row>
    <row r="304" spans="32:32" ht="15.75" x14ac:dyDescent="0.2">
      <c r="AF304" s="63"/>
    </row>
    <row r="305" spans="32:32" ht="15.75" x14ac:dyDescent="0.2">
      <c r="AF305" s="63"/>
    </row>
    <row r="306" spans="32:32" ht="15.75" x14ac:dyDescent="0.2">
      <c r="AF306" s="63"/>
    </row>
    <row r="307" spans="32:32" ht="15.75" x14ac:dyDescent="0.2">
      <c r="AF307" s="63"/>
    </row>
    <row r="308" spans="32:32" ht="15.75" x14ac:dyDescent="0.2">
      <c r="AF308" s="63"/>
    </row>
    <row r="309" spans="32:32" ht="15.75" x14ac:dyDescent="0.2">
      <c r="AF309" s="63"/>
    </row>
    <row r="310" spans="32:32" ht="15.75" x14ac:dyDescent="0.2">
      <c r="AF310" s="63"/>
    </row>
    <row r="311" spans="32:32" ht="15.75" x14ac:dyDescent="0.2">
      <c r="AF311" s="63"/>
    </row>
    <row r="312" spans="32:32" ht="15.75" x14ac:dyDescent="0.2">
      <c r="AF312" s="63"/>
    </row>
    <row r="313" spans="32:32" ht="15.75" x14ac:dyDescent="0.2">
      <c r="AF313" s="63"/>
    </row>
    <row r="314" spans="32:32" ht="15.75" x14ac:dyDescent="0.2">
      <c r="AF314" s="63"/>
    </row>
    <row r="315" spans="32:32" ht="15.75" x14ac:dyDescent="0.2">
      <c r="AF315" s="63"/>
    </row>
    <row r="316" spans="32:32" ht="15.75" x14ac:dyDescent="0.2">
      <c r="AF316" s="63"/>
    </row>
    <row r="317" spans="32:32" ht="15.75" x14ac:dyDescent="0.2">
      <c r="AF317" s="63"/>
    </row>
    <row r="318" spans="32:32" ht="15.75" x14ac:dyDescent="0.2">
      <c r="AF318" s="63"/>
    </row>
    <row r="319" spans="32:32" ht="15.75" x14ac:dyDescent="0.2">
      <c r="AF319" s="63"/>
    </row>
    <row r="320" spans="32:32" ht="15.75" x14ac:dyDescent="0.2">
      <c r="AF320" s="63"/>
    </row>
    <row r="321" spans="32:32" ht="15.75" x14ac:dyDescent="0.2">
      <c r="AF321" s="63"/>
    </row>
    <row r="322" spans="32:32" ht="15.75" x14ac:dyDescent="0.2">
      <c r="AF322" s="63"/>
    </row>
    <row r="323" spans="32:32" ht="15.75" x14ac:dyDescent="0.2">
      <c r="AF323" s="63"/>
    </row>
    <row r="324" spans="32:32" ht="15.75" x14ac:dyDescent="0.2">
      <c r="AF324" s="63"/>
    </row>
    <row r="325" spans="32:32" ht="15.75" x14ac:dyDescent="0.2">
      <c r="AF325" s="63"/>
    </row>
    <row r="326" spans="32:32" ht="15.75" x14ac:dyDescent="0.2">
      <c r="AF326" s="63"/>
    </row>
    <row r="327" spans="32:32" ht="15.75" x14ac:dyDescent="0.2">
      <c r="AF327" s="63"/>
    </row>
    <row r="328" spans="32:32" ht="15.75" x14ac:dyDescent="0.2">
      <c r="AF328" s="63"/>
    </row>
    <row r="329" spans="32:32" ht="15.75" x14ac:dyDescent="0.2">
      <c r="AF329" s="63"/>
    </row>
    <row r="330" spans="32:32" ht="15.75" x14ac:dyDescent="0.2">
      <c r="AF330" s="63"/>
    </row>
    <row r="331" spans="32:32" ht="15.75" x14ac:dyDescent="0.2">
      <c r="AF331" s="63"/>
    </row>
    <row r="332" spans="32:32" ht="15.75" x14ac:dyDescent="0.2">
      <c r="AF332" s="63"/>
    </row>
    <row r="333" spans="32:32" ht="15.75" x14ac:dyDescent="0.2">
      <c r="AF333" s="63"/>
    </row>
    <row r="334" spans="32:32" ht="15.75" x14ac:dyDescent="0.2">
      <c r="AF334" s="63"/>
    </row>
    <row r="335" spans="32:32" ht="15.75" x14ac:dyDescent="0.2">
      <c r="AF335" s="63"/>
    </row>
    <row r="336" spans="32:32" ht="15.75" x14ac:dyDescent="0.2">
      <c r="AF336" s="63"/>
    </row>
    <row r="337" spans="32:32" ht="15.75" x14ac:dyDescent="0.2">
      <c r="AF337" s="63"/>
    </row>
    <row r="338" spans="32:32" ht="15.75" x14ac:dyDescent="0.2">
      <c r="AF338" s="63"/>
    </row>
    <row r="339" spans="32:32" ht="15.75" x14ac:dyDescent="0.2">
      <c r="AF339" s="63"/>
    </row>
    <row r="340" spans="32:32" ht="15.75" x14ac:dyDescent="0.2">
      <c r="AF340" s="63"/>
    </row>
    <row r="341" spans="32:32" ht="15.75" x14ac:dyDescent="0.2">
      <c r="AF341" s="63"/>
    </row>
    <row r="342" spans="32:32" ht="15.75" x14ac:dyDescent="0.2">
      <c r="AF342" s="63"/>
    </row>
    <row r="343" spans="32:32" ht="15.75" x14ac:dyDescent="0.2">
      <c r="AF343" s="63"/>
    </row>
    <row r="344" spans="32:32" ht="15.75" x14ac:dyDescent="0.2">
      <c r="AF344" s="63"/>
    </row>
    <row r="345" spans="32:32" ht="15.75" x14ac:dyDescent="0.2">
      <c r="AF345" s="63"/>
    </row>
    <row r="346" spans="32:32" ht="15.75" x14ac:dyDescent="0.2">
      <c r="AF346" s="63"/>
    </row>
    <row r="347" spans="32:32" ht="15.75" x14ac:dyDescent="0.2">
      <c r="AF347" s="63"/>
    </row>
    <row r="348" spans="32:32" ht="15.75" x14ac:dyDescent="0.2">
      <c r="AF348" s="63"/>
    </row>
    <row r="349" spans="32:32" ht="15.75" x14ac:dyDescent="0.2">
      <c r="AF349" s="63"/>
    </row>
    <row r="350" spans="32:32" ht="15.75" x14ac:dyDescent="0.2">
      <c r="AF350" s="63"/>
    </row>
    <row r="351" spans="32:32" ht="15.75" x14ac:dyDescent="0.2">
      <c r="AF351" s="63"/>
    </row>
    <row r="352" spans="32:32" ht="15.75" x14ac:dyDescent="0.2">
      <c r="AF352" s="63"/>
    </row>
    <row r="353" spans="32:32" ht="15.75" x14ac:dyDescent="0.2">
      <c r="AF353" s="63"/>
    </row>
    <row r="354" spans="32:32" ht="15.75" x14ac:dyDescent="0.2">
      <c r="AF354" s="63"/>
    </row>
    <row r="355" spans="32:32" ht="15.75" x14ac:dyDescent="0.2">
      <c r="AF355" s="63"/>
    </row>
    <row r="356" spans="32:32" ht="15.75" x14ac:dyDescent="0.2">
      <c r="AF356" s="63"/>
    </row>
    <row r="357" spans="32:32" ht="15.75" x14ac:dyDescent="0.2">
      <c r="AF357" s="63"/>
    </row>
    <row r="358" spans="32:32" ht="15.75" x14ac:dyDescent="0.2">
      <c r="AF358" s="63"/>
    </row>
    <row r="359" spans="32:32" ht="15.75" x14ac:dyDescent="0.2">
      <c r="AF359" s="63"/>
    </row>
    <row r="360" spans="32:32" ht="15.75" x14ac:dyDescent="0.2">
      <c r="AF360" s="63"/>
    </row>
    <row r="361" spans="32:32" ht="15.75" x14ac:dyDescent="0.2">
      <c r="AF361" s="63"/>
    </row>
    <row r="362" spans="32:32" ht="15.75" x14ac:dyDescent="0.2">
      <c r="AF362" s="63"/>
    </row>
    <row r="363" spans="32:32" ht="15.75" x14ac:dyDescent="0.2">
      <c r="AF363" s="63"/>
    </row>
    <row r="364" spans="32:32" ht="15.75" x14ac:dyDescent="0.2">
      <c r="AF364" s="63"/>
    </row>
    <row r="365" spans="32:32" ht="15.75" x14ac:dyDescent="0.2">
      <c r="AF365" s="63"/>
    </row>
    <row r="366" spans="32:32" ht="15.75" x14ac:dyDescent="0.2">
      <c r="AF366" s="63"/>
    </row>
    <row r="367" spans="32:32" ht="15.75" x14ac:dyDescent="0.2">
      <c r="AF367" s="63"/>
    </row>
    <row r="368" spans="32:32" ht="15.75" x14ac:dyDescent="0.2">
      <c r="AF368" s="63"/>
    </row>
    <row r="369" spans="32:32" ht="15.75" x14ac:dyDescent="0.2">
      <c r="AF369" s="63"/>
    </row>
    <row r="370" spans="32:32" ht="15.75" x14ac:dyDescent="0.2">
      <c r="AF370" s="63"/>
    </row>
    <row r="371" spans="32:32" ht="15.75" x14ac:dyDescent="0.2">
      <c r="AF371" s="63"/>
    </row>
    <row r="372" spans="32:32" ht="15.75" x14ac:dyDescent="0.2">
      <c r="AF372" s="63"/>
    </row>
    <row r="373" spans="32:32" ht="15.75" x14ac:dyDescent="0.2">
      <c r="AF373" s="63"/>
    </row>
    <row r="374" spans="32:32" ht="15.75" x14ac:dyDescent="0.2">
      <c r="AF374" s="63"/>
    </row>
    <row r="375" spans="32:32" ht="15.75" x14ac:dyDescent="0.2">
      <c r="AF375" s="63"/>
    </row>
    <row r="376" spans="32:32" ht="15.75" x14ac:dyDescent="0.2">
      <c r="AF376" s="63"/>
    </row>
    <row r="377" spans="32:32" ht="15.75" x14ac:dyDescent="0.2">
      <c r="AF377" s="63"/>
    </row>
    <row r="378" spans="32:32" ht="15.75" x14ac:dyDescent="0.2">
      <c r="AF378" s="63"/>
    </row>
    <row r="379" spans="32:32" ht="15.75" x14ac:dyDescent="0.2">
      <c r="AF379" s="63"/>
    </row>
    <row r="380" spans="32:32" ht="15.75" x14ac:dyDescent="0.2">
      <c r="AF380" s="63"/>
    </row>
    <row r="381" spans="32:32" ht="15.75" x14ac:dyDescent="0.2">
      <c r="AF381" s="63"/>
    </row>
    <row r="382" spans="32:32" ht="15.75" x14ac:dyDescent="0.2">
      <c r="AF382" s="63"/>
    </row>
    <row r="383" spans="32:32" ht="15.75" x14ac:dyDescent="0.2">
      <c r="AF383" s="63"/>
    </row>
    <row r="384" spans="32:32" ht="15.75" x14ac:dyDescent="0.2">
      <c r="AF384" s="63"/>
    </row>
    <row r="385" spans="32:32" ht="15.75" x14ac:dyDescent="0.2">
      <c r="AF385" s="63"/>
    </row>
    <row r="386" spans="32:32" ht="15.75" x14ac:dyDescent="0.2">
      <c r="AF386" s="63"/>
    </row>
    <row r="387" spans="32:32" ht="15.75" x14ac:dyDescent="0.2">
      <c r="AF387" s="63"/>
    </row>
    <row r="388" spans="32:32" ht="15.75" x14ac:dyDescent="0.2">
      <c r="AF388" s="63"/>
    </row>
    <row r="389" spans="32:32" ht="15.75" x14ac:dyDescent="0.2">
      <c r="AF389" s="63"/>
    </row>
    <row r="390" spans="32:32" ht="15.75" x14ac:dyDescent="0.2">
      <c r="AF390" s="63"/>
    </row>
    <row r="391" spans="32:32" ht="15.75" x14ac:dyDescent="0.2">
      <c r="AF391" s="63"/>
    </row>
    <row r="392" spans="32:32" ht="15.75" x14ac:dyDescent="0.2">
      <c r="AF392" s="63"/>
    </row>
    <row r="393" spans="32:32" ht="15.75" x14ac:dyDescent="0.2">
      <c r="AF393" s="63"/>
    </row>
    <row r="394" spans="32:32" ht="15.75" x14ac:dyDescent="0.2">
      <c r="AF394" s="63"/>
    </row>
    <row r="395" spans="32:32" ht="15.75" x14ac:dyDescent="0.2">
      <c r="AF395" s="63"/>
    </row>
    <row r="396" spans="32:32" ht="15.75" x14ac:dyDescent="0.2">
      <c r="AF396" s="63"/>
    </row>
    <row r="397" spans="32:32" ht="15.75" x14ac:dyDescent="0.2">
      <c r="AF397" s="63"/>
    </row>
    <row r="398" spans="32:32" ht="15.75" x14ac:dyDescent="0.2">
      <c r="AF398" s="63"/>
    </row>
    <row r="399" spans="32:32" ht="15.75" x14ac:dyDescent="0.2">
      <c r="AF399" s="63"/>
    </row>
    <row r="400" spans="32:32" ht="15.75" x14ac:dyDescent="0.2">
      <c r="AF400" s="63"/>
    </row>
    <row r="401" spans="32:32" ht="15.75" x14ac:dyDescent="0.2">
      <c r="AF401" s="63"/>
    </row>
    <row r="402" spans="32:32" ht="15.75" x14ac:dyDescent="0.2">
      <c r="AF402" s="63"/>
    </row>
    <row r="403" spans="32:32" ht="15.75" x14ac:dyDescent="0.2">
      <c r="AF403" s="63"/>
    </row>
    <row r="404" spans="32:32" ht="15.75" x14ac:dyDescent="0.2">
      <c r="AF404" s="63"/>
    </row>
    <row r="405" spans="32:32" ht="15.75" x14ac:dyDescent="0.2">
      <c r="AF405" s="63"/>
    </row>
    <row r="406" spans="32:32" ht="15.75" x14ac:dyDescent="0.2">
      <c r="AF406" s="63"/>
    </row>
    <row r="407" spans="32:32" ht="15.75" x14ac:dyDescent="0.2">
      <c r="AF407" s="63"/>
    </row>
    <row r="408" spans="32:32" ht="15.75" x14ac:dyDescent="0.2">
      <c r="AF408" s="84"/>
    </row>
    <row r="409" spans="32:32" x14ac:dyDescent="0.2">
      <c r="AF409" s="85"/>
    </row>
    <row r="414" spans="32:32" x14ac:dyDescent="0.2">
      <c r="AF414" s="83"/>
    </row>
    <row r="415" spans="32:32" x14ac:dyDescent="0.2">
      <c r="AF415" s="83"/>
    </row>
    <row r="416" spans="32:32" x14ac:dyDescent="0.2">
      <c r="AF416" s="83"/>
    </row>
    <row r="417" spans="32:32" x14ac:dyDescent="0.2">
      <c r="AF417" s="83"/>
    </row>
    <row r="418" spans="32:32" x14ac:dyDescent="0.2">
      <c r="AF418" s="83"/>
    </row>
  </sheetData>
  <sheetProtection insertRows="0" deleteRows="0"/>
  <autoFilter ref="A3:BX3" xr:uid="{00000000-0001-0000-0000-000000000000}">
    <filterColumn colId="58" showButton="0"/>
    <filterColumn colId="60" showButton="0"/>
    <filterColumn colId="69" showButton="0"/>
    <filterColumn colId="73" showButton="0"/>
  </autoFilter>
  <mergeCells count="31">
    <mergeCell ref="AJ2:BE2"/>
    <mergeCell ref="U2:AB2"/>
    <mergeCell ref="AD2:AI2"/>
    <mergeCell ref="BF1:BG1"/>
    <mergeCell ref="BJ1:BK1"/>
    <mergeCell ref="A1:BE1"/>
    <mergeCell ref="BF2:BG2"/>
    <mergeCell ref="BJ2:BK2"/>
    <mergeCell ref="BG3:BH8"/>
    <mergeCell ref="BI3:BJ8"/>
    <mergeCell ref="BF3:BF8"/>
    <mergeCell ref="A2:F2"/>
    <mergeCell ref="H2:I2"/>
    <mergeCell ref="J2:P2"/>
    <mergeCell ref="Q2:R2"/>
    <mergeCell ref="S2:T2"/>
    <mergeCell ref="AW142:AX142"/>
    <mergeCell ref="BF142:BG142"/>
    <mergeCell ref="BJ142:BK142"/>
    <mergeCell ref="BX3:BX8"/>
    <mergeCell ref="BM3:BM8"/>
    <mergeCell ref="BL3:BL8"/>
    <mergeCell ref="BK3:BK8"/>
    <mergeCell ref="BN3:BN8"/>
    <mergeCell ref="BO3:BO8"/>
    <mergeCell ref="BP3:BP8"/>
    <mergeCell ref="BQ3:BQ8"/>
    <mergeCell ref="BR3:BS8"/>
    <mergeCell ref="BV3:BW8"/>
    <mergeCell ref="BU3:BU8"/>
    <mergeCell ref="BT3:BT8"/>
  </mergeCells>
  <phoneticPr fontId="19" type="noConversion"/>
  <dataValidations count="5">
    <dataValidation type="list" allowBlank="1" showInputMessage="1" showErrorMessage="1" sqref="O4:O141" xr:uid="{00000000-0002-0000-0000-000000000000}">
      <formula1>Frecuencia</formula1>
    </dataValidation>
    <dataValidation type="list" allowBlank="1" showInputMessage="1" showErrorMessage="1" sqref="U4:AB141" xr:uid="{00000000-0002-0000-0000-000001000000}">
      <formula1>"SI,NO,N/A"</formula1>
    </dataValidation>
    <dataValidation type="list" allowBlank="1" showInputMessage="1" showErrorMessage="1" sqref="J4:J141" xr:uid="{00000000-0002-0000-0000-000002000000}">
      <formula1>"FÍSICO, DIGITAL, AMBOS"</formula1>
    </dataValidation>
    <dataValidation type="list" allowBlank="1" showInputMessage="1" showErrorMessage="1" sqref="K4:K141" xr:uid="{00000000-0002-0000-0000-000003000000}">
      <formula1>"ESPAÑOL,INGLÉS"</formula1>
    </dataValidation>
    <dataValidation type="list" allowBlank="1" showInputMessage="1" showErrorMessage="1" sqref="L4:L141" xr:uid="{00000000-0002-0000-0000-000004000000}">
      <formula1>"INFORMACIÓN PUBLICADA, INFORMACIÓN DISPONIBLE"</formula1>
    </dataValidation>
  </dataValidations>
  <printOptions horizontalCentered="1"/>
  <pageMargins left="0.39370078740157483" right="0.19685039370078741" top="0.39370078740157483" bottom="0" header="0.31496062992125984" footer="0.31496062992125984"/>
  <pageSetup scale="35" orientation="landscape" r:id="rId1"/>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000-000013000000}">
          <x14:formula1>
            <xm:f>Tipologías!$A$46:$A$53</xm:f>
          </x14:formula1>
          <xm:sqref>AJ4:AJ42 AJ46:AJ141</xm:sqref>
        </x14:dataValidation>
        <x14:dataValidation type="list" allowBlank="1" showInputMessage="1" showErrorMessage="1" xr:uid="{00000000-0002-0000-0000-000014000000}">
          <x14:formula1>
            <xm:f>Tipologías!$A$29:$A$33</xm:f>
          </x14:formula1>
          <xm:sqref>AG4:AG42 AG46:AG141</xm:sqref>
        </x14:dataValidation>
        <x14:dataValidation type="list" allowBlank="1" showInputMessage="1" showErrorMessage="1" xr:uid="{00000000-0002-0000-0000-000015000000}">
          <x14:formula1>
            <xm:f>Tipologías!$B$3:$B$17</xm:f>
          </x14:formula1>
          <xm:sqref>AD4:AD29 AD31:AD141</xm:sqref>
        </x14:dataValidation>
        <x14:dataValidation type="list" allowBlank="1" showInputMessage="1" showErrorMessage="1" xr:uid="{00000000-0002-0000-0000-000016000000}">
          <x14:formula1>
            <xm:f>Tipologías!$A$21:$A$24</xm:f>
          </x14:formula1>
          <xm:sqref>AE4:AE29 AE31:AE141</xm:sqref>
        </x14:dataValidation>
        <x14:dataValidation type="list" allowBlank="1" showInputMessage="1" showErrorMessage="1" xr:uid="{00000000-0002-0000-0000-000011000000}">
          <x14:formula1>
            <xm:f>Tipologías!$A$38:$A$42</xm:f>
          </x14:formula1>
          <xm:sqref>AI4:AI141</xm:sqref>
        </x14:dataValidation>
        <x14:dataValidation type="list" allowBlank="1" showInputMessage="1" showErrorMessage="1" xr:uid="{00000000-0002-0000-0000-000012000000}">
          <x14:formula1>
            <xm:f>Tipologías!$A$56:$A$62</xm:f>
          </x14:formula1>
          <xm:sqref>G4:G141</xm:sqref>
        </x14:dataValidation>
        <x14:dataValidation type="list" allowBlank="1" showInputMessage="1" showErrorMessage="1" xr:uid="{00000000-0002-0000-0000-000017000000}">
          <x14:formula1>
            <xm:f>Tipologías!$D$45:$D$48</xm:f>
          </x14:formula1>
          <xm:sqref>BA4:BA141</xm:sqref>
        </x14:dataValidation>
        <x14:dataValidation type="list" allowBlank="1" showInputMessage="1" showErrorMessage="1" xr:uid="{00000000-0002-0000-0000-000018000000}">
          <x14:formula1>
            <xm:f>Tipologías!$G$21:$G$38</xm:f>
          </x14:formula1>
          <xm:sqref>BC4:BC141</xm:sqref>
        </x14:dataValidation>
        <x14:dataValidation type="list" allowBlank="1" showInputMessage="1" showErrorMessage="1" xr:uid="{00000000-0002-0000-0000-000019000000}">
          <x14:formula1>
            <xm:f>Tipologías!$A$80:$A$83</xm:f>
          </x14:formula1>
          <xm:sqref>B4:B141</xm:sqref>
        </x14:dataValidation>
        <x14:dataValidation type="list" allowBlank="1" showInputMessage="1" showErrorMessage="1" xr:uid="{00000000-0002-0000-0000-00001A000000}">
          <x14:formula1>
            <xm:f>Tipologías!$D$51:$D$76</xm:f>
          </x14:formula1>
          <xm:sqref>D4:D141</xm:sqref>
        </x14:dataValidation>
        <x14:dataValidation type="list" allowBlank="1" showInputMessage="1" showErrorMessage="1" xr:uid="{1EB6CA3F-7795-4FF8-B45B-8DBC30D78C52}">
          <x14:formula1>
            <xm:f>Tipologías!$F$51:$F$71</xm:f>
          </x14:formula1>
          <xm:sqref>C4:C141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C8958-255D-45E9-A994-773DD3401F4E}">
  <dimension ref="A1:N485"/>
  <sheetViews>
    <sheetView tabSelected="1" zoomScale="80" zoomScaleNormal="80" workbookViewId="0">
      <selection sqref="A1:L1"/>
    </sheetView>
  </sheetViews>
  <sheetFormatPr baseColWidth="10" defaultColWidth="10.85546875" defaultRowHeight="14.25" x14ac:dyDescent="0.2"/>
  <cols>
    <col min="1" max="1" width="3.42578125" style="92" bestFit="1" customWidth="1"/>
    <col min="2" max="2" width="13.5703125" style="92" bestFit="1" customWidth="1"/>
    <col min="3" max="3" width="22.85546875" style="92" customWidth="1"/>
    <col min="4" max="4" width="14.42578125" style="92" bestFit="1" customWidth="1"/>
    <col min="5" max="5" width="32.85546875" style="92" customWidth="1"/>
    <col min="6" max="6" width="66.42578125" style="92" customWidth="1"/>
    <col min="7" max="7" width="13.85546875" style="92" customWidth="1"/>
    <col min="8" max="8" width="10.85546875" style="92"/>
    <col min="9" max="9" width="14" style="92" customWidth="1"/>
    <col min="10" max="10" width="15.85546875" style="92" customWidth="1"/>
    <col min="11" max="11" width="17.42578125" style="92" customWidth="1"/>
    <col min="12" max="12" width="30.5703125" style="92" customWidth="1"/>
    <col min="13" max="16384" width="10.85546875" style="92"/>
  </cols>
  <sheetData>
    <row r="1" spans="1:14" ht="38.1" customHeight="1" thickBot="1" x14ac:dyDescent="0.25">
      <c r="A1" s="173" t="s">
        <v>320</v>
      </c>
      <c r="B1" s="174"/>
      <c r="C1" s="174"/>
      <c r="D1" s="174"/>
      <c r="E1" s="174"/>
      <c r="F1" s="174"/>
      <c r="G1" s="174"/>
      <c r="H1" s="174"/>
      <c r="I1" s="174"/>
      <c r="J1" s="174"/>
      <c r="K1" s="174"/>
      <c r="L1" s="175"/>
      <c r="M1" s="91"/>
      <c r="N1" s="91"/>
    </row>
    <row r="2" spans="1:14" ht="27.95" customHeight="1" x14ac:dyDescent="0.2">
      <c r="A2" s="169" t="s">
        <v>34</v>
      </c>
      <c r="B2" s="170"/>
      <c r="C2" s="170"/>
      <c r="D2" s="170"/>
      <c r="E2" s="170"/>
      <c r="F2" s="170"/>
      <c r="G2" s="170" t="s">
        <v>35</v>
      </c>
      <c r="H2" s="170"/>
      <c r="I2" s="170"/>
      <c r="J2" s="170"/>
      <c r="K2" s="171" t="s">
        <v>318</v>
      </c>
      <c r="L2" s="172"/>
    </row>
    <row r="3" spans="1:14" ht="51.75" thickBot="1" x14ac:dyDescent="0.25">
      <c r="A3" s="128" t="s">
        <v>1</v>
      </c>
      <c r="B3" s="129" t="s">
        <v>45</v>
      </c>
      <c r="C3" s="129" t="s">
        <v>2</v>
      </c>
      <c r="D3" s="129" t="s">
        <v>31</v>
      </c>
      <c r="E3" s="129" t="s">
        <v>3</v>
      </c>
      <c r="F3" s="129" t="s">
        <v>4</v>
      </c>
      <c r="G3" s="129" t="s">
        <v>7</v>
      </c>
      <c r="H3" s="129" t="s">
        <v>8</v>
      </c>
      <c r="I3" s="129" t="s">
        <v>44</v>
      </c>
      <c r="J3" s="129" t="s">
        <v>38</v>
      </c>
      <c r="K3" s="129" t="s">
        <v>13</v>
      </c>
      <c r="L3" s="130" t="s">
        <v>14</v>
      </c>
    </row>
    <row r="4" spans="1:14" ht="232.5" customHeight="1" x14ac:dyDescent="0.2">
      <c r="A4" s="93">
        <f>'Matriz consolidada 2025'!A4</f>
        <v>1</v>
      </c>
      <c r="B4" s="94" t="str">
        <f>'Matriz consolidada 2025'!B4</f>
        <v>ESTRATEGICOS</v>
      </c>
      <c r="C4" s="95" t="str">
        <f>'Matriz consolidada 2025'!C4</f>
        <v xml:space="preserve">GESTIÓN DEL DIRECCIONAMIENTO ESTRATÉGICO </v>
      </c>
      <c r="D4" s="95" t="str">
        <f>'Matriz consolidada 2025'!D4</f>
        <v>OFICINA ASESORA DE PLANEACIÓN</v>
      </c>
      <c r="E4" s="95" t="str">
        <f>'Matriz consolidada 2025'!E4</f>
        <v>MATRIZ DE SEGUIMIENTO A PRODUCTOS DE POLÍTICAS PÚBLICAS</v>
      </c>
      <c r="F4" s="95" t="str">
        <f>'Matriz consolidada 2025'!F4</f>
        <v>DOCUMENTOS DE FORMULACION Y DE AJUSTE DE LAS POLITICAS 
REPORTE DE SEGUIMIENTO AL PLAN DE ACCION DE LAS POLITICAS PUBLICAS QUE LIDERA LA SECRETARIA DE CULTURA, RECREACION Y DEPORTE (ECONOMIA, CULTURAL DE CREATIVA Y CULTURA CIUDADANA)
REPORTE DE SEGUIMIENTO AL PLAN DE ACCION DE LAS POLITICAS PUBLICAS EN LAS QUE PARTICIPA LA SECRETARIA DE CULTURA, RECREACION Y DEPORTE.</v>
      </c>
      <c r="G4" s="95" t="str">
        <f>'Matriz consolidada 2025'!J4</f>
        <v>DIGITAL</v>
      </c>
      <c r="H4" s="96" t="str">
        <f>'Matriz consolidada 2025'!K4</f>
        <v>ESPAÑOL</v>
      </c>
      <c r="I4" s="96" t="str">
        <f>'Matriz consolidada 2025'!L4</f>
        <v>INFORMACIÓN PUBLICADA</v>
      </c>
      <c r="J4" s="96" t="str">
        <f>'Matriz consolidada 2025'!P4</f>
        <v>.XLS</v>
      </c>
      <c r="K4" s="96" t="str">
        <f>'Matriz consolidada 2025'!S4</f>
        <v>INFORMES</v>
      </c>
      <c r="L4" s="97" t="str">
        <f>'Matriz consolidada 2025'!T4</f>
        <v>INFORMES DE SEGUIMIENTO A LA GESTIÓN SECTORIAL</v>
      </c>
    </row>
    <row r="5" spans="1:14" ht="87.6" customHeight="1" x14ac:dyDescent="0.2">
      <c r="A5" s="93">
        <f>'Matriz consolidada 2025'!A5</f>
        <v>2</v>
      </c>
      <c r="B5" s="94" t="str">
        <f>'Matriz consolidada 2025'!B5</f>
        <v>ESTRATEGICOS</v>
      </c>
      <c r="C5" s="95" t="str">
        <f>'Matriz consolidada 2025'!C5</f>
        <v xml:space="preserve">GESTIÓN DEL DIRECCIONAMIENTO ESTRATÉGICO </v>
      </c>
      <c r="D5" s="95" t="str">
        <f>'Matriz consolidada 2025'!D5</f>
        <v>OFICINA ASESORA DE PLANEACIÓN</v>
      </c>
      <c r="E5" s="95" t="str">
        <f>'Matriz consolidada 2025'!E5</f>
        <v>CULTURED: PLANEACIÓN Y GESTIÓN</v>
      </c>
      <c r="F5" s="95" t="str">
        <f>'Matriz consolidada 2025'!F5</f>
        <v>PRESUPUESTO INSTITUCIONAL: INFORMACION DE PROGRAMACION DE NECESIDADES DE PRESUPUESTO, SEGUIMIENTO PERIODICO A LA EJECUCION DE LOS RECURSOS DE INVERSION DE LA ENTIDAD , SEGUIMIENTO Y ACTUALIZACIONES A LOS PLANES ANUALES DE ADQUISICIONES (PAA) Y MODIFICACIONES PRESUPUESTALES, DE LOS PROYECTOS DE INVERSION (TRASLADOS, ADICIONES, REDUCCIONES, CAMBIOS DE FUENTES, ETC).
PROYECTOS DE INVERSIÓN: FORMULACIÓN Y SEGUIMIENTOS A PROYECTOS DE INVERSIÓN INSTITUCIONALES.
INFORMES DE GESTION DE LOS PROYECTOS DE INVERSION
FICHAS LOCALESPRESENTACIONES DE TERRITORIALIZACIÓN
INDICADORES: GESTIÓN DE BATERÍA DE INDICADORES PROCESOS
PLANES ESTRATEGICO Y DE DESARROLLO: GESTIÓN DE PLANES
CONTROL INTERNO: GESTIÓN DE LOS PLANES DE MEJORAMIENTO INSTITUCIONALES Y EXTERNOS</v>
      </c>
      <c r="G5" s="95" t="str">
        <f>'Matriz consolidada 2025'!J5</f>
        <v>DIGITAL</v>
      </c>
      <c r="H5" s="96" t="str">
        <f>'Matriz consolidada 2025'!K5</f>
        <v>ESPAÑOL</v>
      </c>
      <c r="I5" s="96" t="str">
        <f>'Matriz consolidada 2025'!L5</f>
        <v>INFORMACIÓN PUBLICADA</v>
      </c>
      <c r="J5" s="96" t="str">
        <f>'Matriz consolidada 2025'!P5</f>
        <v>BASE DE DATOS
PDF, DOC, CVS, XLS</v>
      </c>
      <c r="K5" s="96" t="str">
        <f>'Matriz consolidada 2025'!S5</f>
        <v>PROYECTOS
PRESUPUESTOS
MODIFICACIONES PRESUPUESTALES</v>
      </c>
      <c r="L5" s="97" t="str">
        <f>'Matriz consolidada 2025'!T5</f>
        <v>PROYECTOS DE INVERSIÓN
PRESUPUESTOS SECRETARÍA DISTRITAL DE CULTURA RECREACIÓN Y DEPORTE
MODIFICACIONES AL PRESUPUESTO DE INVERSIÓN</v>
      </c>
    </row>
    <row r="6" spans="1:14" ht="63" customHeight="1" x14ac:dyDescent="0.2">
      <c r="A6" s="93">
        <f>'Matriz consolidada 2025'!A6</f>
        <v>3</v>
      </c>
      <c r="B6" s="94" t="str">
        <f>'Matriz consolidada 2025'!B6</f>
        <v>ESTRATEGICOS</v>
      </c>
      <c r="C6" s="95" t="str">
        <f>'Matriz consolidada 2025'!C6</f>
        <v xml:space="preserve">GESTIÓN DEL DIRECCIONAMIENTO ESTRATÉGICO </v>
      </c>
      <c r="D6" s="95" t="str">
        <f>'Matriz consolidada 2025'!D6</f>
        <v>OFICINA ASESORA DE PLANEACIÓN</v>
      </c>
      <c r="E6" s="95" t="str">
        <f>'Matriz consolidada 2025'!E6</f>
        <v>INFORMES DE GESTION MISIONAL DE LA ENTIDAD Y SECTORIAL</v>
      </c>
      <c r="F6" s="95" t="str">
        <f>'Matriz consolidada 2025'!F6</f>
        <v>INFORMES DE TERRITORIALIZACION
INFORMES DE COBERTURAS POBLACIONALES
INFORMES DE RESULTADOS POR METAS PLAN DE DESARROLLO</v>
      </c>
      <c r="G6" s="95" t="str">
        <f>'Matriz consolidada 2025'!J6</f>
        <v>DIGITAL</v>
      </c>
      <c r="H6" s="96" t="str">
        <f>'Matriz consolidada 2025'!K6</f>
        <v>ESPAÑOL</v>
      </c>
      <c r="I6" s="96" t="str">
        <f>'Matriz consolidada 2025'!L6</f>
        <v>INFORMACIÓN PUBLICADA</v>
      </c>
      <c r="J6" s="96" t="str">
        <f>'Matriz consolidada 2025'!P6</f>
        <v>PDF, XLS, DOC</v>
      </c>
      <c r="K6" s="96" t="str">
        <f>'Matriz consolidada 2025'!S6</f>
        <v>INFORMES</v>
      </c>
      <c r="L6" s="97" t="str">
        <f>'Matriz consolidada 2025'!T6</f>
        <v>INFORMES A OTROS ORGANISMOS
INFORMES A ENTES DE CONTROL Y VIGILANCIA
INFORMES DE SEGUIMIENTO A LA GESTIÓN INSTITUCIONAL
INFORMES DE SEGUIMIENTO A LA GESTIÓN SECTORIAL
INFORMES DE ANALISIS ESTRATÉGICOS SECTORIALES</v>
      </c>
    </row>
    <row r="7" spans="1:14" ht="63" customHeight="1" x14ac:dyDescent="0.2">
      <c r="A7" s="93">
        <f>'Matriz consolidada 2025'!A7</f>
        <v>4</v>
      </c>
      <c r="B7" s="94" t="str">
        <f>'Matriz consolidada 2025'!B7</f>
        <v>ESTRATEGICOS</v>
      </c>
      <c r="C7" s="95" t="str">
        <f>'Matriz consolidada 2025'!C7</f>
        <v xml:space="preserve">GESTIÓN DEL DIRECCIONAMIENTO ESTRATÉGICO </v>
      </c>
      <c r="D7" s="95" t="str">
        <f>'Matriz consolidada 2025'!D7</f>
        <v>OFICINA ASESORA DE PLANEACIÓN</v>
      </c>
      <c r="E7" s="95" t="str">
        <f>'Matriz consolidada 2025'!E7</f>
        <v>INFORMES DE SEGUIMIENTO A INDICADORES DE METAS PDD Y PROYECTOS</v>
      </c>
      <c r="F7" s="95" t="str">
        <f>'Matriz consolidada 2025'!F7</f>
        <v xml:space="preserve">
a) SEGUIMIENTO A LOS INDICADORES DE METAS PDD Y METAS PROYECTOS DE INVERSIÓN.
</v>
      </c>
      <c r="G7" s="95" t="str">
        <f>'Matriz consolidada 2025'!J7</f>
        <v>DIGITAL</v>
      </c>
      <c r="H7" s="96" t="str">
        <f>'Matriz consolidada 2025'!K7</f>
        <v>ESPAÑOL</v>
      </c>
      <c r="I7" s="96" t="str">
        <f>'Matriz consolidada 2025'!L7</f>
        <v>INFORMACIÓN PUBLICADA</v>
      </c>
      <c r="J7" s="96" t="str">
        <f>'Matriz consolidada 2025'!P7</f>
        <v>PDF, XLS,</v>
      </c>
      <c r="K7" s="96" t="str">
        <f>'Matriz consolidada 2025'!S7</f>
        <v>PROYECTOS</v>
      </c>
      <c r="L7" s="97" t="str">
        <f>'Matriz consolidada 2025'!T7</f>
        <v>PROYECTOS DE INVERSIÓN</v>
      </c>
    </row>
    <row r="8" spans="1:14" ht="63" customHeight="1" x14ac:dyDescent="0.2">
      <c r="A8" s="93">
        <f>'Matriz consolidada 2025'!A8</f>
        <v>5</v>
      </c>
      <c r="B8" s="94" t="str">
        <f>'Matriz consolidada 2025'!B8</f>
        <v>ESTRATEGICOS</v>
      </c>
      <c r="C8" s="95" t="str">
        <f>'Matriz consolidada 2025'!C8</f>
        <v xml:space="preserve">GESTIÓN DEL DIRECCIONAMIENTO ESTRATÉGICO </v>
      </c>
      <c r="D8" s="95" t="str">
        <f>'Matriz consolidada 2025'!D8</f>
        <v>OFICINA ASESORA DE PLANEACIÓN</v>
      </c>
      <c r="E8" s="95" t="str">
        <f>'Matriz consolidada 2025'!E8</f>
        <v>MATRIZ DE SEGUIMIENTO A INDICADORES DE METAS</v>
      </c>
      <c r="F8" s="95" t="str">
        <f>'Matriz consolidada 2025'!F8</f>
        <v>a) FICHAS Y HERRAMIENTAS DE SEGUIMIENTO DE INDICADORES DE CIUDAD Y ODS ASIGNADOS A LA ENTIDAD Y SECTOR.
B) FICHAS Y HERRAMIENTAS DE SEGUIMIENTO DE POT ASIGNADOS A LA ENTIDAD Y SECTOR.
C) SEGUIMIENTO A LOS INDICADORES DE METAS TRAZADORAS, PMR Y TRAZADORES PRESUPUESTALES.
D) INDICADORES DE GESTIÓN POR PROCESO</v>
      </c>
      <c r="G8" s="95" t="str">
        <f>'Matriz consolidada 2025'!J8</f>
        <v>DIGITAL</v>
      </c>
      <c r="H8" s="96" t="str">
        <f>'Matriz consolidada 2025'!K8</f>
        <v>ESPAÑOL</v>
      </c>
      <c r="I8" s="96" t="str">
        <f>'Matriz consolidada 2025'!L8</f>
        <v>INFORMACIÓN PUBLICADA</v>
      </c>
      <c r="J8" s="96" t="str">
        <f>'Matriz consolidada 2025'!P8</f>
        <v>PDF, XLS, DOC</v>
      </c>
      <c r="K8" s="96" t="str">
        <f>'Matriz consolidada 2025'!S8</f>
        <v>INFORMES</v>
      </c>
      <c r="L8" s="97" t="str">
        <f>'Matriz consolidada 2025'!T8</f>
        <v>INFORMES DE ANALISIS ESTRATÉGICOS SECTORIALES</v>
      </c>
    </row>
    <row r="9" spans="1:14" ht="63" customHeight="1" x14ac:dyDescent="0.2">
      <c r="A9" s="93">
        <f>'Matriz consolidada 2025'!A9</f>
        <v>6</v>
      </c>
      <c r="B9" s="94" t="str">
        <f>'Matriz consolidada 2025'!B9</f>
        <v>ESTRATEGICOS</v>
      </c>
      <c r="C9" s="95" t="str">
        <f>'Matriz consolidada 2025'!C9</f>
        <v xml:space="preserve">GESTIÓN DEL DIRECCIONAMIENTO ESTRATÉGICO </v>
      </c>
      <c r="D9" s="95" t="str">
        <f>'Matriz consolidada 2025'!D9</f>
        <v>OFICINA ASESORA DE PLANEACIÓN</v>
      </c>
      <c r="E9" s="95" t="str">
        <f>'Matriz consolidada 2025'!E9</f>
        <v>INSTRUMENTOS DE SEGUIMIENTO DEL SISTEMA DE GESTIÓN</v>
      </c>
      <c r="F9" s="95" t="str">
        <f>'Matriz consolidada 2025'!F9</f>
        <v xml:space="preserve">FORMULACION Y SEGUIMIENTO A INDICADORES DE GESTION DEL DESEMPEÑO DE LOS PROCESOS
</v>
      </c>
      <c r="G9" s="95" t="str">
        <f>'Matriz consolidada 2025'!J9</f>
        <v>DIGITAL</v>
      </c>
      <c r="H9" s="96" t="str">
        <f>'Matriz consolidada 2025'!K9</f>
        <v>ESPAÑOL</v>
      </c>
      <c r="I9" s="96" t="str">
        <f>'Matriz consolidada 2025'!L9</f>
        <v>INFORMACIÓN PUBLICADA</v>
      </c>
      <c r="J9" s="96" t="str">
        <f>'Matriz consolidada 2025'!P9</f>
        <v>.DOC, .PDF, .XLS</v>
      </c>
      <c r="K9" s="96" t="str">
        <f>'Matriz consolidada 2025'!S9</f>
        <v>INSTRUMENTOS DEL MODELO INTEGRADO DE GESTIÓN</v>
      </c>
      <c r="L9" s="97" t="str">
        <f>'Matriz consolidada 2025'!T9</f>
        <v xml:space="preserve">
INDICADORES DE GESTIÓN
</v>
      </c>
    </row>
    <row r="10" spans="1:14" ht="63" customHeight="1" x14ac:dyDescent="0.2">
      <c r="A10" s="93">
        <f>'Matriz consolidada 2025'!A10</f>
        <v>7</v>
      </c>
      <c r="B10" s="94" t="str">
        <f>'Matriz consolidada 2025'!B10</f>
        <v>ESTRATEGICOS</v>
      </c>
      <c r="C10" s="95" t="str">
        <f>'Matriz consolidada 2025'!C10</f>
        <v xml:space="preserve">GESTIÓN DEL DIRECCIONAMIENTO ESTRATÉGICO </v>
      </c>
      <c r="D10" s="95" t="str">
        <f>'Matriz consolidada 2025'!D10</f>
        <v>OFICINA ASESORA DE PLANEACIÓN</v>
      </c>
      <c r="E10" s="95" t="str">
        <f>'Matriz consolidada 2025'!E10</f>
        <v>DOCUMENTOS DEL SISTEMA DE GESTIÓN</v>
      </c>
      <c r="F10" s="95" t="str">
        <f>'Matriz consolidada 2025'!F10</f>
        <v xml:space="preserve">PLANES INSTITUCIONALES Y ESTRATEGICOS
</v>
      </c>
      <c r="G10" s="95" t="str">
        <f>'Matriz consolidada 2025'!J10</f>
        <v>DIGITAL</v>
      </c>
      <c r="H10" s="96" t="str">
        <f>'Matriz consolidada 2025'!K10</f>
        <v>ESPAÑOL</v>
      </c>
      <c r="I10" s="96" t="str">
        <f>'Matriz consolidada 2025'!L10</f>
        <v>INFORMACIÓN PUBLICADA</v>
      </c>
      <c r="J10" s="96" t="str">
        <f>'Matriz consolidada 2025'!P10</f>
        <v>.DOC, .PDF, .XLS</v>
      </c>
      <c r="K10" s="96" t="str">
        <f>'Matriz consolidada 2025'!S10</f>
        <v>PLANES</v>
      </c>
      <c r="L10" s="97" t="str">
        <f>'Matriz consolidada 2025'!T10</f>
        <v>PLANES ESTRATEGICOS INSTITUCIONALES</v>
      </c>
    </row>
    <row r="11" spans="1:14" ht="63" customHeight="1" x14ac:dyDescent="0.2">
      <c r="A11" s="93">
        <f>'Matriz consolidada 2025'!A11</f>
        <v>8</v>
      </c>
      <c r="B11" s="94" t="str">
        <f>'Matriz consolidada 2025'!B11</f>
        <v>ESTRATEGICOS</v>
      </c>
      <c r="C11" s="95" t="str">
        <f>'Matriz consolidada 2025'!C11</f>
        <v xml:space="preserve">GESTIÓN DEL DIRECCIONAMIENTO ESTRATÉGICO </v>
      </c>
      <c r="D11" s="95" t="str">
        <f>'Matriz consolidada 2025'!D11</f>
        <v>OFICINA ASESORA DE PLANEACIÓN</v>
      </c>
      <c r="E11" s="95" t="str">
        <f>'Matriz consolidada 2025'!E11</f>
        <v>BOLETÍN DE SEGUIMIENTO AL PRESUPUESTO SECTORIAL</v>
      </c>
      <c r="F11" s="95" t="str">
        <f>'Matriz consolidada 2025'!F11</f>
        <v>INFORMES DE EJECUCIONES PRESUPUESTALES DE LAS ENTIDADES DEL SECTOR</v>
      </c>
      <c r="G11" s="95" t="str">
        <f>'Matriz consolidada 2025'!J11</f>
        <v>DIGITAL</v>
      </c>
      <c r="H11" s="96" t="str">
        <f>'Matriz consolidada 2025'!K11</f>
        <v>ESPAÑOL</v>
      </c>
      <c r="I11" s="96" t="str">
        <f>'Matriz consolidada 2025'!L11</f>
        <v>INFORMACIÓN PUBLICADA</v>
      </c>
      <c r="J11" s="96" t="str">
        <f>'Matriz consolidada 2025'!P11</f>
        <v>PDF</v>
      </c>
      <c r="K11" s="96" t="str">
        <f>'Matriz consolidada 2025'!S11</f>
        <v>PRESUPUESTOS</v>
      </c>
      <c r="L11" s="97" t="str">
        <f>'Matriz consolidada 2025'!T11</f>
        <v>PRESUPUESTOS ENTIDADES DEL SECTOR CULTURA, RECREACIÓN Y DEPORTE</v>
      </c>
    </row>
    <row r="12" spans="1:14" ht="143.1" customHeight="1" x14ac:dyDescent="0.2">
      <c r="A12" s="93">
        <f>'Matriz consolidada 2025'!A12</f>
        <v>9</v>
      </c>
      <c r="B12" s="94" t="str">
        <f>'Matriz consolidada 2025'!B12</f>
        <v>ESTRATEGICOS</v>
      </c>
      <c r="C12" s="95" t="str">
        <f>'Matriz consolidada 2025'!C12</f>
        <v xml:space="preserve">GESTIÓN DE LA MEJORA CONTINUA </v>
      </c>
      <c r="D12" s="95" t="str">
        <f>'Matriz consolidada 2025'!D12</f>
        <v>OFICINA ASESORA DE PLANEACIÓN</v>
      </c>
      <c r="E12" s="95" t="str">
        <f>'Matriz consolidada 2025'!E12</f>
        <v>DOCUMENTOS DEL SISTEMA DE GESTIÓN</v>
      </c>
      <c r="F12" s="95" t="str">
        <f>'Matriz consolidada 2025'!F12</f>
        <v xml:space="preserve">LISTADO MAESTRO DE DOCUMENTOS, CARACTERIZACIÓN DE PROCESOS, PROCEDIMIENTOS, FORMATOS, POLÍTICAS INTERNAS, GUÍAS, MANUALES, INSTRUCTIVOS Y DEMÁS MODELOS DE DOCUMENTO QUE UTILIZA LA ENTIDAD PARA SU GESTIÓN
</v>
      </c>
      <c r="G12" s="95" t="str">
        <f>'Matriz consolidada 2025'!J12</f>
        <v>DIGITAL</v>
      </c>
      <c r="H12" s="96" t="str">
        <f>'Matriz consolidada 2025'!K12</f>
        <v>ESPAÑOL</v>
      </c>
      <c r="I12" s="96" t="str">
        <f>'Matriz consolidada 2025'!L12</f>
        <v>INFORMACIÓN PUBLICADA</v>
      </c>
      <c r="J12" s="96" t="str">
        <f>'Matriz consolidada 2025'!P12</f>
        <v>.DOC, .PDF, .XLS</v>
      </c>
      <c r="K12" s="96" t="str">
        <f>'Matriz consolidada 2025'!S12</f>
        <v>INSTRUMENTOS DEL MODELO INTEGRADO DE GESTIÓN</v>
      </c>
      <c r="L12" s="97" t="str">
        <f>'Matriz consolidada 2025'!T12</f>
        <v>PROCEDIMIENTOS DEL MODELO INTEGRADO DE PLANEACIÓN Y GESTIÓN
PROCESOS DEL MODELO INTEGRADO DE PLANEACIÓN Y GESTIÓN
MAPAS DE RIESGOS GESTIÓN DEL RIESGO
PLANES DE ACCIÓN DEL MODELO INTEGRADO DE PLANEACIÓN Y GESTIÓN
PLANES DE ACCIONES CORRECTIVAS Y DE MEJORA
PLANES DE AUDITORIA DE MODELO INTEGRADO DE PLANEACIÓN Y GESTIÓN</v>
      </c>
    </row>
    <row r="13" spans="1:14" ht="80.45" customHeight="1" x14ac:dyDescent="0.2">
      <c r="A13" s="93">
        <f>'Matriz consolidada 2025'!A13</f>
        <v>10</v>
      </c>
      <c r="B13" s="94" t="str">
        <f>'Matriz consolidada 2025'!B13</f>
        <v>ESTRATEGICOS</v>
      </c>
      <c r="C13" s="95" t="str">
        <f>'Matriz consolidada 2025'!C13</f>
        <v xml:space="preserve">GESTIÓN DE LA MEJORA CONTINUA </v>
      </c>
      <c r="D13" s="95" t="str">
        <f>'Matriz consolidada 2025'!D13</f>
        <v>OFICINA ASESORA DE PLANEACIÓN</v>
      </c>
      <c r="E13" s="95" t="str">
        <f>'Matriz consolidada 2025'!E13</f>
        <v>INSTRUMENTOS DE SEGUIMIENTO DEL SISTEMA DE GESTIÓN</v>
      </c>
      <c r="F13" s="95" t="str">
        <f>'Matriz consolidada 2025'!F13</f>
        <v xml:space="preserve">
INFORMES DE ADECUACION DEL MODELO MIPG
FORMULACIÓN Y MONITOREO DE LOS MAPAS DE RIESGOS DE GESTIÓN, CORRUPCIÓN, FISCALES Y LA/FT</v>
      </c>
      <c r="G13" s="95" t="str">
        <f>'Matriz consolidada 2025'!J13</f>
        <v>DIGITAL</v>
      </c>
      <c r="H13" s="96" t="str">
        <f>'Matriz consolidada 2025'!K13</f>
        <v>ESPAÑOL</v>
      </c>
      <c r="I13" s="96" t="str">
        <f>'Matriz consolidada 2025'!L13</f>
        <v>INFORMACIÓN PUBLICADA</v>
      </c>
      <c r="J13" s="96" t="str">
        <f>'Matriz consolidada 2025'!P13</f>
        <v>.DOC, .PDF, .XLS</v>
      </c>
      <c r="K13" s="96" t="str">
        <f>'Matriz consolidada 2025'!S13</f>
        <v>INSTRUMENTOS DEL MODELO INTEGRADO DE GESTIÓN</v>
      </c>
      <c r="L13" s="97" t="str">
        <f>'Matriz consolidada 2025'!T13</f>
        <v xml:space="preserve">
MAPAS DE RIESGOS GESTIÓN DEL RIESGO
PLANES DE ACCIÓN DEL MODELO INTEGRADO DE PLANEACIÓN Y GESTIÓN
PLANES DE ACCIONES CORRECTIVAS Y DE MEJORA
PLANES DE AUDITORIA DE MODELO INTEGRADO DE PLANEACIÓN Y GESTIÓN</v>
      </c>
    </row>
    <row r="14" spans="1:14" ht="63" customHeight="1" x14ac:dyDescent="0.2">
      <c r="A14" s="93">
        <f>'Matriz consolidada 2025'!A14</f>
        <v>11</v>
      </c>
      <c r="B14" s="94" t="str">
        <f>'Matriz consolidada 2025'!B14</f>
        <v>ESTRATEGICOS</v>
      </c>
      <c r="C14" s="95" t="str">
        <f>'Matriz consolidada 2025'!C14</f>
        <v>GESTIÓN DEL CONOCIMIENTO Y LA INNOVACIÒN</v>
      </c>
      <c r="D14" s="95" t="str">
        <f>'Matriz consolidada 2025'!D14</f>
        <v>OFICINA ASESORA DE PLANEACIÓN</v>
      </c>
      <c r="E14" s="95" t="str">
        <f>'Matriz consolidada 2025'!E14</f>
        <v>REPOSITORIO DE LA OFICINA ASESORA DE PLANEACIÓN</v>
      </c>
      <c r="F14" s="95" t="str">
        <f>'Matriz consolidada 2025'!F14</f>
        <v>EN ESPACIO VIRTUAL DISEÑADO PARA PRODUCIR, ALMACENAR, ORGANIZAR, PRESERVAR Y DIFUNDIR DE MANERA ORGANIZADA, ACCESIBLE Y COLABORATIVA UNA AMPLIA VARIEDAD DE RECURSOS DIGITALES QUE APOYAN LA GESTIÓN DE LA OFICINA ASESORA DE PLANEACIÓN.</v>
      </c>
      <c r="G14" s="95" t="str">
        <f>'Matriz consolidada 2025'!J14</f>
        <v>DIGITAL</v>
      </c>
      <c r="H14" s="96" t="str">
        <f>'Matriz consolidada 2025'!K14</f>
        <v>ESPAÑOL</v>
      </c>
      <c r="I14" s="96" t="str">
        <f>'Matriz consolidada 2025'!L14</f>
        <v>INFORMACIÓN PUBLICADA</v>
      </c>
      <c r="J14" s="96" t="str">
        <f>'Matriz consolidada 2025'!P14</f>
        <v>PDF, XLS, DOC</v>
      </c>
      <c r="K14" s="96" t="str">
        <f>'Matriz consolidada 2025'!S14</f>
        <v>INSTRUMENTOS DEL MODELO INTEGRADO DE PLANEACIÓN Y GESTIÓN</v>
      </c>
      <c r="L14" s="97" t="str">
        <f>'Matriz consolidada 2025'!T14</f>
        <v>PLANES DE ACCIÓN DEL MODELO INTEGRADO DE PLANEACIÓN Y GESTIÓN</v>
      </c>
    </row>
    <row r="15" spans="1:14" ht="224.45" customHeight="1" x14ac:dyDescent="0.2">
      <c r="A15" s="93">
        <f>'Matriz consolidada 2025'!A15</f>
        <v>12</v>
      </c>
      <c r="B15" s="94" t="str">
        <f>'Matriz consolidada 2025'!B15</f>
        <v>ESTRATEGICOS</v>
      </c>
      <c r="C15" s="95" t="str">
        <f>'Matriz consolidada 2025'!C15</f>
        <v>GESTIÓN DEL CONOCIMIENTO Y LA INNOVACIÒN</v>
      </c>
      <c r="D15" s="95" t="str">
        <f>'Matriz consolidada 2025'!D15</f>
        <v>OFICINA ASESORA DE PLANEACIÓN</v>
      </c>
      <c r="E15" s="95" t="str">
        <f>'Matriz consolidada 2025'!E15</f>
        <v>GESTIÓN DEL CONOCIMIENTO E INNOVACIÓN</v>
      </c>
      <c r="F15" s="95" t="str">
        <f>'Matriz consolidada 2025'!F15</f>
        <v>EN ESTE COMPONENTE ENCONTRARÁ EL LENGUAJE CONTROLADO, EL CUAL CONTIENE LAS VARIABLES QUE HACEN PARTE DEL SISTEMA EN LENGUAJE COMÚN, ASÍ COMO EL TESAURO QUE REPRESENTA UNA LISTA ESTRUCTURADA DE CONCEPTOS QUE REPRESENTA EL CONTENIDO Y LAS CONSULTAS DENTRO DE CULTURED. TESAURO-LENGUAJE CONTROLADO</v>
      </c>
      <c r="G15" s="95" t="str">
        <f>'Matriz consolidada 2025'!J15</f>
        <v>DIGITAL</v>
      </c>
      <c r="H15" s="96" t="str">
        <f>'Matriz consolidada 2025'!K15</f>
        <v>ESPAÑOL</v>
      </c>
      <c r="I15" s="96" t="str">
        <f>'Matriz consolidada 2025'!L15</f>
        <v>INFORMACIÓN PUBLICADA</v>
      </c>
      <c r="J15" s="96" t="str">
        <f>'Matriz consolidada 2025'!P15</f>
        <v>BASES DE DATOS</v>
      </c>
      <c r="K15" s="96" t="str">
        <f>'Matriz consolidada 2025'!S15</f>
        <v>INSTRUMENTOS DEL MODELO INTEGRADO DE PLANEACIÓN Y GESTIÓN</v>
      </c>
      <c r="L15" s="97" t="str">
        <f>'Matriz consolidada 2025'!T15</f>
        <v xml:space="preserve">INFORMES DE ANALISIS ESTRATÉGICOS SECTORIALE
</v>
      </c>
    </row>
    <row r="16" spans="1:14" ht="63" customHeight="1" x14ac:dyDescent="0.2">
      <c r="A16" s="93">
        <f>'Matriz consolidada 2025'!A16</f>
        <v>13</v>
      </c>
      <c r="B16" s="94" t="str">
        <f>'Matriz consolidada 2025'!B16</f>
        <v>ESTRATEGICOS</v>
      </c>
      <c r="C16" s="95" t="str">
        <f>'Matriz consolidada 2025'!C16</f>
        <v xml:space="preserve">GESTIÓN DEL RELACIONAMIENTO CON LA CIUDADANÍA 
</v>
      </c>
      <c r="D16" s="95" t="str">
        <f>'Matriz consolidada 2025'!D16</f>
        <v>DIRECCIÓN DE GESTIÓN CORPORATIVA Y RELACIÓN CON EL CIUDADANO</v>
      </c>
      <c r="E16" s="95" t="str">
        <f>'Matriz consolidada 2025'!E16</f>
        <v>MATRIZ REGISTRO Y CONTROL PQRS</v>
      </c>
      <c r="F16" s="95" t="str">
        <f>'Matriz consolidada 2025'!F16</f>
        <v>ESTA MATRIZ CONSOLIDA EL REGISTRO DE LAS PETICIONES, QUEJAS, RECLAMOS, SUGERENCIAS Y DENUNCIAS (PQRSD) RADICADAS ANTE LA ENTIDAD. SU PROPÓSITO ES FACILITAR EL CONTROL DE LA GESTIÓN REALIZADA, ASÍ COMO GENERAR ALERTAS PREVENTIVAS A LOS RESPONSABLES DE LAS RESPUESTAS PARA EVITAR EL VENCIMIENTO DE LOS TÉRMINOS LEGALES. INCLUYE DATOS PERSONALES DE LOS PETICIONARIOS, TALES COMO: SEXO, NÚMERO DE IDENTIFICACIÓN, NOMBRE, DIRECCIÓN FÍSICA, TELÉFONO Y CORREO ELECTRÓNICO. LA INFORMACIÓN RECOPILADA MENSUALMENTE SE PUBLICA EN EL BOTÓN DE TRANSPARENCIA DEL SITIO WEB INSTITUCIONAL, GARANTIZANDO EN TODO MOMENTO LA CONFIDENCIALIDAD DE LOS DATOS PERSONALES.</v>
      </c>
      <c r="G16" s="95" t="str">
        <f>'Matriz consolidada 2025'!J16</f>
        <v>DIGITAL</v>
      </c>
      <c r="H16" s="96" t="str">
        <f>'Matriz consolidada 2025'!K16</f>
        <v>ESPAÑOL</v>
      </c>
      <c r="I16" s="96" t="str">
        <f>'Matriz consolidada 2025'!L16</f>
        <v>INFORMACIÓN DISPONIBLE</v>
      </c>
      <c r="J16" s="96" t="str">
        <f>'Matriz consolidada 2025'!P16</f>
        <v>XLS</v>
      </c>
      <c r="K16" s="96" t="str">
        <f>'Matriz consolidada 2025'!S16</f>
        <v>N/A</v>
      </c>
      <c r="L16" s="97" t="str">
        <f>'Matriz consolidada 2025'!T16</f>
        <v>N/A</v>
      </c>
    </row>
    <row r="17" spans="1:12" ht="63" customHeight="1" x14ac:dyDescent="0.2">
      <c r="A17" s="93">
        <f>'Matriz consolidada 2025'!A17</f>
        <v>14</v>
      </c>
      <c r="B17" s="94" t="str">
        <f>'Matriz consolidada 2025'!B17</f>
        <v>ESTRATEGICOS</v>
      </c>
      <c r="C17" s="95" t="str">
        <f>'Matriz consolidada 2025'!C17</f>
        <v xml:space="preserve">GESTIÓN DEL RELACIONAMIENTO CON LA CIUDADANÍA 
</v>
      </c>
      <c r="D17" s="95" t="str">
        <f>'Matriz consolidada 2025'!D17</f>
        <v>DIRECCIÓN DE GESTIÓN CORPORATIVA Y RELACIÓN CON EL CIUDADANO</v>
      </c>
      <c r="E17" s="95" t="str">
        <f>'Matriz consolidada 2025'!E17</f>
        <v>INFORMES SOBRE ACCESO A INFORMACIÓN, QUEJAS Y RECLAMOS E INFORME ENCUESTAS DE SATISFACCIÓN</v>
      </c>
      <c r="F17" s="95" t="str">
        <f>'Matriz consolidada 2025'!F17</f>
        <v>INFORMES SOBRE LA GESTIÓN DE LAS PETICIONES RECIBIDAS, Y LAS ENCUESTAS DE SATISFACCIÓN APLICADAS POR LA SECRETARÍA DISTRITAL DE CULTURA, RECREACIÓN Y DEPORTE.</v>
      </c>
      <c r="G17" s="95" t="str">
        <f>'Matriz consolidada 2025'!J17</f>
        <v>DIGITAL</v>
      </c>
      <c r="H17" s="96" t="str">
        <f>'Matriz consolidada 2025'!K17</f>
        <v>ESPAÑOL</v>
      </c>
      <c r="I17" s="96" t="str">
        <f>'Matriz consolidada 2025'!L17</f>
        <v>INFORMACIÓN PUBLICADA</v>
      </c>
      <c r="J17" s="96" t="str">
        <f>'Matriz consolidada 2025'!P17</f>
        <v>PDF</v>
      </c>
      <c r="K17" s="96" t="str">
        <f>'Matriz consolidada 2025'!S17</f>
        <v>ATENCIONES Y ORIENTACIONES AL CIUDADANO 2025</v>
      </c>
      <c r="L17" s="97" t="str">
        <f>'Matriz consolidada 2025'!T17</f>
        <v>INFORME PERIÓDICO DEL PUNTO DE ATENCIÓN</v>
      </c>
    </row>
    <row r="18" spans="1:12" ht="63" customHeight="1" x14ac:dyDescent="0.2">
      <c r="A18" s="93">
        <f>'Matriz consolidada 2025'!A18</f>
        <v>15</v>
      </c>
      <c r="B18" s="94" t="str">
        <f>'Matriz consolidada 2025'!B18</f>
        <v>ESTRATEGICOS</v>
      </c>
      <c r="C18" s="95" t="str">
        <f>'Matriz consolidada 2025'!C18</f>
        <v xml:space="preserve">GESTIÓN DEL RELACIONAMIENTO CON LA CIUDADANÍA 
</v>
      </c>
      <c r="D18" s="95" t="str">
        <f>'Matriz consolidada 2025'!D18</f>
        <v>DIRECCIÓN DE GESTIÓN CORPORATIVA Y RELACIÓN CON EL CIUDADANO</v>
      </c>
      <c r="E18" s="95" t="str">
        <f>'Matriz consolidada 2025'!E18</f>
        <v>REGISTRO DE ATENCIONES TELEFONICAS, PRESENCIALES Y VIRTUALES (CHAT)</v>
      </c>
      <c r="F18" s="95" t="str">
        <f>'Matriz consolidada 2025'!F18</f>
        <v>MATRIZ QUE CONTIENE EL REGISTO DE DATOS DE LAS ATENCIONES QUE REALIZA EL PROCESO DE GESTIÓN DEL RELACIONAMIENTO CON EL CIUDADANO A TRAVÉS DE LOS DIFERENTES CANALES DE ATENCIÓN. CONTIENE LOS SIGUIENTES DATOS PERSONALES DE LOS CIUDADANOS: NOMBRE, CORREO ELECTRÓNICO, NÚMERO DE CONTACTO (CELULAR O TELÉFONO), EDAD, SEXO, LOCALIDAD DE RESIDENCIA Y CONDICIONES DE VULNERABILIDAD.</v>
      </c>
      <c r="G18" s="95" t="str">
        <f>'Matriz consolidada 2025'!J18</f>
        <v>DIGITAL</v>
      </c>
      <c r="H18" s="96" t="str">
        <f>'Matriz consolidada 2025'!K18</f>
        <v>ESPAÑOL</v>
      </c>
      <c r="I18" s="96" t="str">
        <f>'Matriz consolidada 2025'!L18</f>
        <v>INFORMACIÓN DISPONIBLE</v>
      </c>
      <c r="J18" s="96" t="str">
        <f>'Matriz consolidada 2025'!P18</f>
        <v>XLS</v>
      </c>
      <c r="K18" s="96" t="str">
        <f>'Matriz consolidada 2025'!S18</f>
        <v>N/A</v>
      </c>
      <c r="L18" s="97" t="str">
        <f>'Matriz consolidada 2025'!T18</f>
        <v>N/A</v>
      </c>
    </row>
    <row r="19" spans="1:12" ht="63" customHeight="1" x14ac:dyDescent="0.2">
      <c r="A19" s="93">
        <f>'Matriz consolidada 2025'!A19</f>
        <v>16</v>
      </c>
      <c r="B19" s="94" t="str">
        <f>'Matriz consolidada 2025'!B19</f>
        <v>ESTRATEGICOS</v>
      </c>
      <c r="C19" s="95" t="str">
        <f>'Matriz consolidada 2025'!C19</f>
        <v xml:space="preserve">GESTIÓN DEL RELACIONAMIENTO CON LA CIUDADANÍA 
</v>
      </c>
      <c r="D19" s="95" t="str">
        <f>'Matriz consolidada 2025'!D19</f>
        <v>DIRECCIÓN DE GESTIÓN CORPORATIVA Y RELACIÓN CON EL CIUDADANO</v>
      </c>
      <c r="E19" s="95" t="str">
        <f>'Matriz consolidada 2025'!E19</f>
        <v>ENCUESTAS DE MEDICIÓN DE LA EXPERIENCIA CIUDADANA</v>
      </c>
      <c r="F19" s="95" t="str">
        <f>'Matriz consolidada 2025'!F19</f>
        <v>FORMULARIO CREADO EN ARCGIS SURVEY QUE RECOGE INFORMACIÓN SOBRE LA PERCEPCIÓN DE SATISFACCIÓN DE LOS CIUDADANOS SOBRE LOS SERVICIOS PRESTADOS POR LA ENTIDAD. LA ENCUESTA PREGUNTA OPCIONALMENTE DATOS PERSONALES COMO: NOMBRE, CORREO ELECTRÓNICO, NÚMERO DE IDENTIFICACIÓN Y LOCALIDAD DE RESIDENCIA</v>
      </c>
      <c r="G19" s="95" t="str">
        <f>'Matriz consolidada 2025'!J19</f>
        <v>DIGITAL</v>
      </c>
      <c r="H19" s="96" t="str">
        <f>'Matriz consolidada 2025'!K19</f>
        <v>ESPAÑOL</v>
      </c>
      <c r="I19" s="96" t="str">
        <f>'Matriz consolidada 2025'!L19</f>
        <v>INFORMACIÓN DISPONIBLE</v>
      </c>
      <c r="J19" s="96" t="str">
        <f>'Matriz consolidada 2025'!P19</f>
        <v>XLS</v>
      </c>
      <c r="K19" s="96" t="str">
        <f>'Matriz consolidada 2025'!S19</f>
        <v>N/A</v>
      </c>
      <c r="L19" s="97" t="str">
        <f>'Matriz consolidada 2025'!T19</f>
        <v>N/A</v>
      </c>
    </row>
    <row r="20" spans="1:12" ht="63" customHeight="1" x14ac:dyDescent="0.2">
      <c r="A20" s="93">
        <f>'Matriz consolidada 2025'!A20</f>
        <v>17</v>
      </c>
      <c r="B20" s="94" t="str">
        <f>'Matriz consolidada 2025'!B20</f>
        <v>ESTRATEGICOS</v>
      </c>
      <c r="C20" s="95" t="str">
        <f>'Matriz consolidada 2025'!C20</f>
        <v xml:space="preserve">GESTIÓN DEL RELACIONAMIENTO CON LA CIUDADANÍA 
</v>
      </c>
      <c r="D20" s="95" t="str">
        <f>'Matriz consolidada 2025'!D20</f>
        <v>DIRECCIÓN DE GESTIÓN CORPORATIVA Y RELACIÓN CON EL CIUDADANO</v>
      </c>
      <c r="E20" s="95" t="str">
        <f>'Matriz consolidada 2025'!E20</f>
        <v>EXPEDIENTE ATENCIONES Y ORIENTACIONES AL CIUDADANO</v>
      </c>
      <c r="F20" s="95" t="str">
        <f>'Matriz consolidada 2025'!F20</f>
        <v>ESTE EXPEDIENTE CONTIENE LOS DERECHOS DE PETICIÓN RECEPCIONADOS POR LA SECRETARÍA DISTRITAL DE CULTURA, RECREACIÓN Y DEPORTE Y LAS RESPUESTAS DE ESTOS, ADEMÁS CONTIENE DATOS PERSONALES DE LOS PETICIONARIOS COMO: NOMBRE, NÚMERO DE IDENTIFICACIÓN PERSONAS, DIRECCIÓN DE NOTIFICACIÓN, CORREO ELECTRONICO DE NOTIFICACIÓN Y NÚMERO DE CONTACTO.</v>
      </c>
      <c r="G20" s="95" t="str">
        <f>'Matriz consolidada 2025'!J20</f>
        <v>DIGITAL</v>
      </c>
      <c r="H20" s="96" t="str">
        <f>'Matriz consolidada 2025'!K20</f>
        <v>ESPAÑOL</v>
      </c>
      <c r="I20" s="96" t="str">
        <f>'Matriz consolidada 2025'!L20</f>
        <v>INFORMACIÓN DISPONIBLE</v>
      </c>
      <c r="J20" s="96" t="str">
        <f>'Matriz consolidada 2025'!P20</f>
        <v xml:space="preserve">.PDF
</v>
      </c>
      <c r="K20" s="96" t="str">
        <f>'Matriz consolidada 2025'!S20</f>
        <v>ATENCIONES Y ORIENTACIONES AL CIUDADANO</v>
      </c>
      <c r="L20" s="97" t="str">
        <f>'Matriz consolidada 2025'!T20</f>
        <v>ATENCIONES Y ORIENTACIONES AL CIUDADANO</v>
      </c>
    </row>
    <row r="21" spans="1:12" ht="227.45" customHeight="1" x14ac:dyDescent="0.2">
      <c r="A21" s="93">
        <f>'Matriz consolidada 2025'!A21</f>
        <v>18</v>
      </c>
      <c r="B21" s="94" t="str">
        <f>'Matriz consolidada 2025'!B21</f>
        <v>ESTRATEGICOS</v>
      </c>
      <c r="C21" s="95" t="str">
        <f>'Matriz consolidada 2025'!C21</f>
        <v xml:space="preserve">GESTIÓN DEL RELACIONAMIENTO CON LA CIUDADANÍA 
</v>
      </c>
      <c r="D21" s="95" t="str">
        <f>'Matriz consolidada 2025'!D21</f>
        <v>DIRECCIÓN DE GESTIÓN CORPORATIVA Y RELACIÓN CON EL CIUDADANO</v>
      </c>
      <c r="E21" s="95" t="str">
        <f>'Matriz consolidada 2025'!E21</f>
        <v>EXPEDIENTE DE TRASLADOS POR COMPETENCIA</v>
      </c>
      <c r="F21" s="95" t="str">
        <f>'Matriz consolidada 2025'!F21</f>
        <v>ESTE EXPEDIENTE CONTIENE LOS OFICIOS PROYECTADOS POR LAS DIFERENTES DEPENDENCIAS DE LA SECRETARÍA DISTRITAL DE CULTURA, RECREACIÓN Y DEPORTE PARA NOTIFICAR DE LOS TRASLADOS POR COMPETENCIA A LOS PETICIONARIOS.</v>
      </c>
      <c r="G21" s="95" t="str">
        <f>'Matriz consolidada 2025'!J21</f>
        <v>DIGITAL</v>
      </c>
      <c r="H21" s="96" t="str">
        <f>'Matriz consolidada 2025'!K21</f>
        <v>ESPAÑOL</v>
      </c>
      <c r="I21" s="96" t="str">
        <f>'Matriz consolidada 2025'!L21</f>
        <v>INFORMACIÓN DISPONIBLE</v>
      </c>
      <c r="J21" s="96" t="str">
        <f>'Matriz consolidada 2025'!P21</f>
        <v>.PDF</v>
      </c>
      <c r="K21" s="96" t="str">
        <f>'Matriz consolidada 2025'!S21</f>
        <v>TRASLADOS</v>
      </c>
      <c r="L21" s="97" t="str">
        <f>'Matriz consolidada 2025'!T21</f>
        <v>TRASLADOS POR COMPETENCIA</v>
      </c>
    </row>
    <row r="22" spans="1:12" ht="90" customHeight="1" x14ac:dyDescent="0.2">
      <c r="A22" s="93">
        <f>'Matriz consolidada 2025'!A22</f>
        <v>19</v>
      </c>
      <c r="B22" s="94" t="str">
        <f>'Matriz consolidada 2025'!B22</f>
        <v>ESTRATEGICOS</v>
      </c>
      <c r="C22" s="95" t="str">
        <f>'Matriz consolidada 2025'!C22</f>
        <v xml:space="preserve">GESTIÓN DEL RELACIONAMIENTO CON LA CIUDADANÍA 
</v>
      </c>
      <c r="D22" s="95" t="str">
        <f>'Matriz consolidada 2025'!D22</f>
        <v>DIRECCIÓN DE GESTIÓN CORPORATIVA Y RELACIÓN CON EL CIUDADANO</v>
      </c>
      <c r="E22" s="95" t="str">
        <f>'Matriz consolidada 2025'!E22</f>
        <v>BASE DE ACTOS ADMINISTRATIVOS 2021 - 2022</v>
      </c>
      <c r="F22" s="95" t="str">
        <f>'Matriz consolidada 2025'!F22</f>
        <v>BASE DE DATOS NO PERSONALES QUE CONTIENE LA SIGUIENTE INFORMACIÓN: NÚMERO DE RADICADOS DEL SISTEMA DE GESTIÓN DOCUMENTAL DE LA SCRD (ORFEO), CONSECUTIVO, FECHA, EPÍGRAFE, QUIÉN LO SUSCRIBE, OBSERVACIONES Y TIPOS DE COMUNICACIONES DE LOS ACTOS ADMINISTRATIVOS, CON INFORMACIÓN DESDE EL 2017</v>
      </c>
      <c r="G22" s="95" t="str">
        <f>'Matriz consolidada 2025'!J22</f>
        <v>DIGITAL</v>
      </c>
      <c r="H22" s="96" t="str">
        <f>'Matriz consolidada 2025'!K22</f>
        <v>ESPAÑOL</v>
      </c>
      <c r="I22" s="96" t="str">
        <f>'Matriz consolidada 2025'!L22</f>
        <v>INFORMACIÓN DISPONIBLE</v>
      </c>
      <c r="J22" s="96" t="str">
        <f>'Matriz consolidada 2025'!P22</f>
        <v>.XLSX</v>
      </c>
      <c r="K22" s="96" t="str">
        <f>'Matriz consolidada 2025'!S22</f>
        <v>N/A</v>
      </c>
      <c r="L22" s="97" t="str">
        <f>'Matriz consolidada 2025'!T22</f>
        <v>N/A</v>
      </c>
    </row>
    <row r="23" spans="1:12" ht="63" customHeight="1" x14ac:dyDescent="0.2">
      <c r="A23" s="93">
        <f>'Matriz consolidada 2025'!A23</f>
        <v>20</v>
      </c>
      <c r="B23" s="94" t="str">
        <f>'Matriz consolidada 2025'!B23</f>
        <v>ESTRATEGICOS</v>
      </c>
      <c r="C23" s="95" t="str">
        <f>'Matriz consolidada 2025'!C23</f>
        <v xml:space="preserve">GESTIÓN DEL RELACIONAMIENTO CON LA CIUDADANÍA 
</v>
      </c>
      <c r="D23" s="95" t="str">
        <f>'Matriz consolidada 2025'!D23</f>
        <v>DIRECCIÓN DE GESTIÓN CORPORATIVA Y RELACIÓN CON EL CIUDADANO</v>
      </c>
      <c r="E23" s="95" t="str">
        <f>'Matriz consolidada 2025'!E23</f>
        <v>TOKEN DIRECTORA DE GESTION CORPORATIVA Y RELACIÓN CON EL CIUDADANO</v>
      </c>
      <c r="F23" s="95" t="str">
        <f>'Matriz consolidada 2025'!F23</f>
        <v>ES UN DISPOSITIVO DE SEGURIDAD POR MEDIO DEL CUAL SE GENERA UN SERVICIO DE AUTENTICACION</v>
      </c>
      <c r="G23" s="95" t="str">
        <f>'Matriz consolidada 2025'!J23</f>
        <v>FÍSICO</v>
      </c>
      <c r="H23" s="96" t="str">
        <f>'Matriz consolidada 2025'!K23</f>
        <v>ESPAÑOL</v>
      </c>
      <c r="I23" s="96" t="str">
        <f>'Matriz consolidada 2025'!L23</f>
        <v>INFORMACIÓN DISPONIBLE</v>
      </c>
      <c r="J23" s="96" t="str">
        <f>'Matriz consolidada 2025'!P23</f>
        <v>N/A</v>
      </c>
      <c r="K23" s="96" t="str">
        <f>'Matriz consolidada 2025'!S23</f>
        <v>N/A</v>
      </c>
      <c r="L23" s="97" t="str">
        <f>'Matriz consolidada 2025'!T23</f>
        <v>N/A</v>
      </c>
    </row>
    <row r="24" spans="1:12" ht="63" customHeight="1" x14ac:dyDescent="0.2">
      <c r="A24" s="93">
        <f>'Matriz consolidada 2025'!A24</f>
        <v>21</v>
      </c>
      <c r="B24" s="94" t="str">
        <f>'Matriz consolidada 2025'!B24</f>
        <v>ESTRATEGICOS</v>
      </c>
      <c r="C24" s="95" t="str">
        <f>'Matriz consolidada 2025'!C24</f>
        <v xml:space="preserve">GESTIÓN DEL RELACIONAMIENTO CON LA CIUDADANÍA 
</v>
      </c>
      <c r="D24" s="95" t="str">
        <f>'Matriz consolidada 2025'!D24</f>
        <v>DIRECCIÓN DE GESTIÓN CORPORATIVA Y RELACIÓN CON EL CIUDADANO</v>
      </c>
      <c r="E24" s="95" t="str">
        <f>'Matriz consolidada 2025'!E24</f>
        <v>EXPEDIENTE RESOLUCIONES</v>
      </c>
      <c r="F24" s="95" t="str">
        <f>'Matriz consolidada 2025'!F24</f>
        <v>EXPEDIENTE EN EL CUAL TODAS LAS DEPENDENCIAS DE LA ENTIDAD RADICAN LAS RESOLUCIONES. ADICIONAL CONTIENE TODOS LOS SOPORTES DE NOTIFICACIONES Y COMUNICACIONES ELECTRONICAS , ASI COMO LAS CITACIONES, PUBLICACION DE CITACIONES, AVISOS Y PUBLICACION DE AVISOS DE CONFORMIDAD CON EL PROCESO DE NOTIFICACION DE CADA RESOLUCION. LOS DOCUMENTOS QUE LO COMPONEN TIENEN DATOS PERSONALES COMO NOMBRES, CEDULAS, DIRECCION FISICA Y ELECTRONICA DE NOTIFICACION</v>
      </c>
      <c r="G24" s="95" t="str">
        <f>'Matriz consolidada 2025'!J24</f>
        <v>DIGITAL</v>
      </c>
      <c r="H24" s="96" t="str">
        <f>'Matriz consolidada 2025'!K24</f>
        <v>ESPAÑOL</v>
      </c>
      <c r="I24" s="96" t="str">
        <f>'Matriz consolidada 2025'!L24</f>
        <v>INFORMACIÓN DISPONIBLE</v>
      </c>
      <c r="J24" s="96" t="str">
        <f>'Matriz consolidada 2025'!P24</f>
        <v>.PDF, .DOC</v>
      </c>
      <c r="K24" s="96" t="str">
        <f>'Matriz consolidada 2025'!S24</f>
        <v>RESOLUCIONES</v>
      </c>
      <c r="L24" s="97" t="str">
        <f>'Matriz consolidada 2025'!T24</f>
        <v>RESOLUCIONES</v>
      </c>
    </row>
    <row r="25" spans="1:12" ht="63" customHeight="1" x14ac:dyDescent="0.2">
      <c r="A25" s="93">
        <f>'Matriz consolidada 2025'!A25</f>
        <v>22</v>
      </c>
      <c r="B25" s="94" t="str">
        <f>'Matriz consolidada 2025'!B25</f>
        <v>ESTRATEGICOS</v>
      </c>
      <c r="C25" s="95" t="str">
        <f>'Matriz consolidada 2025'!C25</f>
        <v xml:space="preserve">GESTIÓN DEL RELACIONAMIENTO CON LA CIUDADANÍA 
</v>
      </c>
      <c r="D25" s="95" t="str">
        <f>'Matriz consolidada 2025'!D25</f>
        <v>DIRECCIÓN DE GESTIÓN CORPORATIVA Y RELACIÓN CON EL CIUDADANO</v>
      </c>
      <c r="E25" s="95" t="str">
        <f>'Matriz consolidada 2025'!E25</f>
        <v>EXPEDIENTE CIRCULARES</v>
      </c>
      <c r="F25" s="95" t="str">
        <f>'Matriz consolidada 2025'!F25</f>
        <v>EXPEDIENTE EN EL CUAL TODAS LAS DEPENDENCIAS DE LA ENTIDAD RADICAN LAS CIRCULARES</v>
      </c>
      <c r="G25" s="95" t="str">
        <f>'Matriz consolidada 2025'!J25</f>
        <v>DIGITAL</v>
      </c>
      <c r="H25" s="96" t="str">
        <f>'Matriz consolidada 2025'!K25</f>
        <v>ESPAÑOL</v>
      </c>
      <c r="I25" s="96" t="str">
        <f>'Matriz consolidada 2025'!L25</f>
        <v>INFORMACIÓN DISPONIBLE</v>
      </c>
      <c r="J25" s="96" t="str">
        <f>'Matriz consolidada 2025'!P25</f>
        <v>.PDF, .DOC</v>
      </c>
      <c r="K25" s="96" t="str">
        <f>'Matriz consolidada 2025'!S25</f>
        <v>CIRCULARES</v>
      </c>
      <c r="L25" s="97" t="str">
        <f>'Matriz consolidada 2025'!T25</f>
        <v>CIRCULARES</v>
      </c>
    </row>
    <row r="26" spans="1:12" ht="142.5" customHeight="1" x14ac:dyDescent="0.2">
      <c r="A26" s="93">
        <f>'Matriz consolidada 2025'!A26</f>
        <v>23</v>
      </c>
      <c r="B26" s="94" t="str">
        <f>'Matriz consolidada 2025'!B26</f>
        <v>MISIONALES</v>
      </c>
      <c r="C26" s="95" t="str">
        <f>'Matriz consolidada 2025'!C26</f>
        <v xml:space="preserve">GESTIÓN DE LA PARTICIPACIÓN CIUDADANA </v>
      </c>
      <c r="D26" s="95" t="str">
        <f>'Matriz consolidada 2025'!D26</f>
        <v>DIRECCIÓN DE ASUNTOS LOCALES Y PARTICIPACIÓN</v>
      </c>
      <c r="E26" s="95" t="str">
        <f>'Matriz consolidada 2025'!E26</f>
        <v>CONSEJEROS ELECTOS DEL SISTEMA DISTRITAL DE ARTE CULTURA Y PATRIMONIO SDACP 2023 - 2027</v>
      </c>
      <c r="F26" s="95" t="str">
        <f>'Matriz consolidada 2025'!F26</f>
        <v>CONTIENE DATOS DE LOS CONSEJEROS Y CONSEJERAS ELECTAS DEL SISTEMA DISTRITAL DE ARTE, CULTURA Y PATRIMONIO, Y DATOS DE LOS CONSEJEROS Y CONSEJERAS ELEGIDOS MEDIANTE ASAMBLEA DEL CONSEJO DISTRITAL DE CASAS DE CULTURA.
CONTIENE:
- NOMBRES Y APELLIDOS
- TIPO DE DOCUMENTO
- NÚMERO DE DOCUMENTO
- TELÉFONO
- CORREO ELECTRÓNICO
- SECTOR Y CONSEJO
- CARACTERIZACIÓN SOCIODEMOGRÁFICA</v>
      </c>
      <c r="G26" s="95" t="str">
        <f>'Matriz consolidada 2025'!J26</f>
        <v>DIGITAL</v>
      </c>
      <c r="H26" s="96" t="str">
        <f>'Matriz consolidada 2025'!K26</f>
        <v>ESPAÑOL</v>
      </c>
      <c r="I26" s="96" t="str">
        <f>'Matriz consolidada 2025'!L26</f>
        <v>INFORMACIÓN DISPONIBLE</v>
      </c>
      <c r="J26" s="96" t="str">
        <f>'Matriz consolidada 2025'!P26</f>
        <v>XLS</v>
      </c>
      <c r="K26" s="96" t="str">
        <f>'Matriz consolidada 2025'!S26</f>
        <v>N/A</v>
      </c>
      <c r="L26" s="97" t="str">
        <f>'Matriz consolidada 2025'!T26</f>
        <v>N/A</v>
      </c>
    </row>
    <row r="27" spans="1:12" ht="63" customHeight="1" x14ac:dyDescent="0.2">
      <c r="A27" s="93">
        <f>'Matriz consolidada 2025'!A27</f>
        <v>24</v>
      </c>
      <c r="B27" s="94" t="str">
        <f>'Matriz consolidada 2025'!B27</f>
        <v>MISIONALES</v>
      </c>
      <c r="C27" s="95" t="str">
        <f>'Matriz consolidada 2025'!C27</f>
        <v xml:space="preserve">GESTIÓN DE LA PARTICIPACIÓN CIUDADANA </v>
      </c>
      <c r="D27" s="95" t="str">
        <f>'Matriz consolidada 2025'!D27</f>
        <v>DIRECCIÓN DE ASUNTOS LOCALES Y PARTICIPACIÓN</v>
      </c>
      <c r="E27" s="95" t="str">
        <f>'Matriz consolidada 2025'!E27</f>
        <v>CONSOLIDADO SEGUIMIENTO ASISTENCIA DE LOS ESPACIOS DE PARTICIPACIÓN DEL SISTEMA DISTRITAL DE ARTE CULTURA Y PATRIMONIO SDACP 2023-2027</v>
      </c>
      <c r="F27" s="95" t="str">
        <f>'Matriz consolidada 2025'!F27</f>
        <v>CONTIENE DATOS DE LA ASISTENCIA A LOS ESPACIOS DE PARTICIPACIÓN DE CIRCUNSISCRIPCIÓN LOCAL Y DISTRITAL DEL SISTEMA.
CONTIENE:
- NOMBRES
- DATOS ASISTENCIA (FECHAS, HORA, LUGAR Y LOS TIPOS DE SESIONES ORDINARIA O EXTRAORDINARIA)</v>
      </c>
      <c r="G27" s="95" t="str">
        <f>'Matriz consolidada 2025'!J27</f>
        <v>DIGITAL</v>
      </c>
      <c r="H27" s="96" t="str">
        <f>'Matriz consolidada 2025'!K27</f>
        <v>ESPAÑOL</v>
      </c>
      <c r="I27" s="96" t="str">
        <f>'Matriz consolidada 2025'!L27</f>
        <v>INFORMACIÓN DISPONIBLE</v>
      </c>
      <c r="J27" s="96" t="str">
        <f>'Matriz consolidada 2025'!P27</f>
        <v>XLS</v>
      </c>
      <c r="K27" s="96" t="str">
        <f>'Matriz consolidada 2025'!S27</f>
        <v>N/A</v>
      </c>
      <c r="L27" s="97" t="str">
        <f>'Matriz consolidada 2025'!T27</f>
        <v>N/A</v>
      </c>
    </row>
    <row r="28" spans="1:12" ht="63" customHeight="1" x14ac:dyDescent="0.2">
      <c r="A28" s="93">
        <f>'Matriz consolidada 2025'!A28</f>
        <v>25</v>
      </c>
      <c r="B28" s="94" t="str">
        <f>'Matriz consolidada 2025'!B28</f>
        <v>MISIONALES</v>
      </c>
      <c r="C28" s="95" t="str">
        <f>'Matriz consolidada 2025'!C28</f>
        <v xml:space="preserve">GESTIÓN DE LA PARTICIPACIÓN CIUDADANA </v>
      </c>
      <c r="D28" s="95" t="str">
        <f>'Matriz consolidada 2025'!D28</f>
        <v>DIRECCIÓN DE ASUNTOS LOCALES Y PARTICIPACIÓN</v>
      </c>
      <c r="E28" s="95" t="str">
        <f>'Matriz consolidada 2025'!E28</f>
        <v>MESA DE PARTICIPACIÓN CULTURAL DE NIÑOS, NIÑAS Y ADOLECENTES</v>
      </c>
      <c r="F28" s="95" t="str">
        <f>'Matriz consolidada 2025'!F28</f>
        <v>CONTIENE DATOS DE LOS INTEGRANTES DE LA MESA DE PARTICIPACIÓN CULTURAL DE NIÑOS, NIÑAS Y ADOLECENTES: (NOMBRE, TIPO Y NÚMERO DE DOCUMENTO)</v>
      </c>
      <c r="G28" s="95" t="str">
        <f>'Matriz consolidada 2025'!J28</f>
        <v>DIGITAL</v>
      </c>
      <c r="H28" s="96" t="str">
        <f>'Matriz consolidada 2025'!K28</f>
        <v>ESPAÑOL</v>
      </c>
      <c r="I28" s="96" t="str">
        <f>'Matriz consolidada 2025'!L28</f>
        <v>INFORMACIÓN DISPONIBLE</v>
      </c>
      <c r="J28" s="96" t="str">
        <f>'Matriz consolidada 2025'!P28</f>
        <v>XLS</v>
      </c>
      <c r="K28" s="96" t="str">
        <f>'Matriz consolidada 2025'!S28</f>
        <v>N/A</v>
      </c>
      <c r="L28" s="97" t="str">
        <f>'Matriz consolidada 2025'!T28</f>
        <v>N/A</v>
      </c>
    </row>
    <row r="29" spans="1:12" ht="149.1" customHeight="1" x14ac:dyDescent="0.2">
      <c r="A29" s="93">
        <f>'Matriz consolidada 2025'!A29</f>
        <v>26</v>
      </c>
      <c r="B29" s="94" t="str">
        <f>'Matriz consolidada 2025'!B29</f>
        <v>MISIONALES</v>
      </c>
      <c r="C29" s="95" t="str">
        <f>'Matriz consolidada 2025'!C29</f>
        <v xml:space="preserve">GESTIÓN DE LA PARTICIPACIÓN CIUDADANA </v>
      </c>
      <c r="D29" s="95" t="str">
        <f>'Matriz consolidada 2025'!D29</f>
        <v>DIRECCIÓN DE ASUNTOS LOCALES Y PARTICIPACIÓN</v>
      </c>
      <c r="E29" s="95" t="str">
        <f>'Matriz consolidada 2025'!E29</f>
        <v>DIRECTORIO DE AGENDAS CULTURALES O BASE DE DATOS DE LOCALIDADES</v>
      </c>
      <c r="F29" s="95" t="str">
        <f>'Matriz consolidada 2025'!F29</f>
        <v xml:space="preserve">INFORMACIÓN DE LOS AGENTES CULTURALES, ORGANIZACIONES Y PROCESOS LOCALES QUE SON NECESARIOS PARA LA GESTIÓN TERRITORIAL Y DINAMIZACIÓN DE LOS PROCESOS CULTURALES LOCALES, INFORMACIÓN DE PERSONAS NATURALES, ORGANIZACIONES, JEFES DE PRENSA DE LOS FONDOS DE DESARROLLO LOCAL, CONSEJOS LOCALES Y MEDIOS DE COMUNICACIÓN. 
CONTIENE:
- NOMBRE DE LA AGRUPACIÓN O COLECTIVO DEL QUE HACE PARTE (SI APLICA)
- TIPO DE PERSONA (NATURAL O JURÍDICA)
- NOMBRES Y APELLIDOS
- CORREO ELECTRÓNICO
- TELEFÓNO
- DIRECCIÓN DE RESIDENCIA O INFRAESTRUCTURA CULTURAL
- BARRIO O VEREDA
- UNIDAD DE PLANEAMIENTO ZONAL UPZ O UNIDAD DE PLANEAMIENTO LOCALIDAD UPL
- LOCALIDAD
- SECTOR POBLACIONAL
- ADSCRIPCIÓN ÉTNICA
- SECTOR ARTISTICO, CULTURAL OPATRIMONIAL AL QUE PERTENECE.
</v>
      </c>
      <c r="G29" s="95" t="str">
        <f>'Matriz consolidada 2025'!J29</f>
        <v>DIGITAL</v>
      </c>
      <c r="H29" s="96" t="str">
        <f>'Matriz consolidada 2025'!K29</f>
        <v>ESPAÑOL</v>
      </c>
      <c r="I29" s="96" t="str">
        <f>'Matriz consolidada 2025'!L29</f>
        <v>INFORMACIÓN DISPONIBLE</v>
      </c>
      <c r="J29" s="96" t="str">
        <f>'Matriz consolidada 2025'!P29</f>
        <v>XLS</v>
      </c>
      <c r="K29" s="96" t="str">
        <f>'Matriz consolidada 2025'!S29</f>
        <v>N/A</v>
      </c>
      <c r="L29" s="97" t="str">
        <f>'Matriz consolidada 2025'!T29</f>
        <v>N/A</v>
      </c>
    </row>
    <row r="30" spans="1:12" ht="174.6" customHeight="1" x14ac:dyDescent="0.2">
      <c r="A30" s="93">
        <f>'Matriz consolidada 2025'!A30</f>
        <v>27</v>
      </c>
      <c r="B30" s="94" t="str">
        <f>'Matriz consolidada 2025'!B30</f>
        <v>APOYO</v>
      </c>
      <c r="C30" s="95" t="str">
        <f>'Matriz consolidada 2025'!C30</f>
        <v xml:space="preserve">GESTIÓN FINANCIERA  </v>
      </c>
      <c r="D30" s="95" t="str">
        <f>'Matriz consolidada 2025'!D30</f>
        <v>FINANCIERA</v>
      </c>
      <c r="E30" s="95" t="str">
        <f>'Matriz consolidada 2025'!E30</f>
        <v>SI CAPITAL</v>
      </c>
      <c r="F30" s="95" t="str">
        <f>'Matriz consolidada 2025'!F30</f>
        <v>APLICATIVO QUE CONSOLIDA LOS APLICATIVOS PREDIS, LIMAY, PAGOS (OPGET), TERCEROS. PROPIOS DE LA GESTION FINANCIERA</v>
      </c>
      <c r="G30" s="95" t="str">
        <f>'Matriz consolidada 2025'!J30</f>
        <v>DIGITAL</v>
      </c>
      <c r="H30" s="96" t="str">
        <f>'Matriz consolidada 2025'!K30</f>
        <v>ESPAÑOL</v>
      </c>
      <c r="I30" s="96" t="str">
        <f>'Matriz consolidada 2025'!L30</f>
        <v>INFORMACIÓN DISPONIBLE</v>
      </c>
      <c r="J30" s="96" t="str">
        <f>'Matriz consolidada 2025'!P30</f>
        <v>CSV - TXT</v>
      </c>
      <c r="K30" s="96" t="str">
        <f>'Matriz consolidada 2025'!S30</f>
        <v>N/A</v>
      </c>
      <c r="L30" s="97" t="str">
        <f>'Matriz consolidada 2025'!T30</f>
        <v>N/A</v>
      </c>
    </row>
    <row r="31" spans="1:12" ht="78.95" customHeight="1" x14ac:dyDescent="0.2">
      <c r="A31" s="93">
        <f>'Matriz consolidada 2025'!A31</f>
        <v>28</v>
      </c>
      <c r="B31" s="94" t="str">
        <f>'Matriz consolidada 2025'!B31</f>
        <v>APOYO</v>
      </c>
      <c r="C31" s="95" t="str">
        <f>'Matriz consolidada 2025'!C31</f>
        <v xml:space="preserve">GESTIÓN FINANCIERA  </v>
      </c>
      <c r="D31" s="95" t="str">
        <f>'Matriz consolidada 2025'!D31</f>
        <v>FINANCIERA</v>
      </c>
      <c r="E31" s="95" t="str">
        <f>'Matriz consolidada 2025'!E31</f>
        <v>BASES DE DATOS DE INFORMACIÓN FINANCIERA (SI CAPITAL)</v>
      </c>
      <c r="F31" s="95" t="str">
        <f>'Matriz consolidada 2025'!F31</f>
        <v>INFORMACIÓN QUE CONSOLIDA LOS APLICATIVOS PREDIS, LIMAY, PAGOS (OPGET), TERCEROS. PROPIOS DE LA GESTION FINANCIERA. INFORMACION QUE SE ENCUENTRA ALMACENADA EN LOS APLICATIVOS DE LIBRO MAYOR, PAGOS Y PRESUPUESTO. CONTIENE INFORMACIÓN COMO: NOMBRE, CÉDULA, CUENTAS BANCARIAS, DIRECCIÓN, TELÉFONO, CORREO ELETRÓNICO, CUENTAS CONTABLES, CLASIFICACIÓN TRIBUTARÍA.</v>
      </c>
      <c r="G31" s="95" t="str">
        <f>'Matriz consolidada 2025'!J31</f>
        <v>DIGITAL</v>
      </c>
      <c r="H31" s="96" t="str">
        <f>'Matriz consolidada 2025'!K31</f>
        <v>ESPAÑOL</v>
      </c>
      <c r="I31" s="96" t="str">
        <f>'Matriz consolidada 2025'!L31</f>
        <v>INFORMACIÓN DISPONIBLE</v>
      </c>
      <c r="J31" s="96" t="str">
        <f>'Matriz consolidada 2025'!P31</f>
        <v>.CSV</v>
      </c>
      <c r="K31" s="96" t="str">
        <f>'Matriz consolidada 2025'!S31</f>
        <v>N/A</v>
      </c>
      <c r="L31" s="97" t="str">
        <f>'Matriz consolidada 2025'!T31</f>
        <v>N/A</v>
      </c>
    </row>
    <row r="32" spans="1:12" ht="108.6" customHeight="1" x14ac:dyDescent="0.2">
      <c r="A32" s="93">
        <f>'Matriz consolidada 2025'!A32</f>
        <v>29</v>
      </c>
      <c r="B32" s="94" t="str">
        <f>'Matriz consolidada 2025'!B32</f>
        <v>APOYO</v>
      </c>
      <c r="C32" s="95" t="str">
        <f>'Matriz consolidada 2025'!C32</f>
        <v xml:space="preserve">GESTIÓN FINANCIERA  </v>
      </c>
      <c r="D32" s="95" t="str">
        <f>'Matriz consolidada 2025'!D32</f>
        <v>FINANCIERA</v>
      </c>
      <c r="E32" s="95" t="str">
        <f>'Matriz consolidada 2025'!E32</f>
        <v>INFORMES DE EJECUCIÓN PRESUPUESTAL A ENTES DE CONTROL</v>
      </c>
      <c r="F32" s="95" t="str">
        <f>'Matriz consolidada 2025'!F32</f>
        <v>CONTIENE LOS INFORMES DE EJECUCIÓN PRESUPUESTAL A ENTES DE CONTROL</v>
      </c>
      <c r="G32" s="95" t="str">
        <f>'Matriz consolidada 2025'!J32</f>
        <v>DIGITAL</v>
      </c>
      <c r="H32" s="96" t="str">
        <f>'Matriz consolidada 2025'!K32</f>
        <v>ESPAÑOL</v>
      </c>
      <c r="I32" s="96" t="str">
        <f>'Matriz consolidada 2025'!L32</f>
        <v>INFORMACIÓN PUBLICADA</v>
      </c>
      <c r="J32" s="96" t="str">
        <f>'Matriz consolidada 2025'!P32</f>
        <v>PDF</v>
      </c>
      <c r="K32" s="96">
        <f>'Matriz consolidada 2025'!S32</f>
        <v>720</v>
      </c>
      <c r="L32" s="97" t="str">
        <f>'Matriz consolidada 2025'!T32</f>
        <v> 38</v>
      </c>
    </row>
    <row r="33" spans="1:12" ht="60.6" customHeight="1" x14ac:dyDescent="0.2">
      <c r="A33" s="93">
        <f>'Matriz consolidada 2025'!A33</f>
        <v>30</v>
      </c>
      <c r="B33" s="94" t="str">
        <f>'Matriz consolidada 2025'!B33</f>
        <v>APOYO</v>
      </c>
      <c r="C33" s="95" t="str">
        <f>'Matriz consolidada 2025'!C33</f>
        <v xml:space="preserve">GESTIÓN ADMINISTRATIVA </v>
      </c>
      <c r="D33" s="95" t="str">
        <f>'Matriz consolidada 2025'!D33</f>
        <v>SERVICIOS ADMINISTRATIVOS</v>
      </c>
      <c r="E33" s="95" t="str">
        <f>'Matriz consolidada 2025'!E33</f>
        <v>MESA DE SERVICIOS GLPI DE SERVICIOS ADMINISTRATIVOS</v>
      </c>
      <c r="F33" s="95" t="str">
        <f>'Matriz consolidada 2025'!F33</f>
        <v>APLICATIVO QUE PERMITE REGISTRAR, ORGANIZAR Y CLASIFICAR LAS SOLICITUDES REALIZADAS A LA COORDINACIÓN DE SERVICIOS ADMINISTRATIVOS RELACIONADOS CON TRANSPORTE, PARQUEADERO, PRÉSTAMO DE ESPACIOS COMUNES, AUTORIZACIÓN DE INGRESOS, PRÉSTAMO Y TRASLADO DE ELEMENTOS Y MATERIALES PARA EVENTOS, MANTENIMIENTO E INSPECCIÓN DE INFRAESTRUCTURAS DE INMUEBLES. ADEMÁS, PERMITE REALIZAR UN SEGUIMIENTO DE LA ATENCIÓN Y GESTIÓN DEL SERVICIO REQUERIDO A TRAVÉS DE UN FORMULARIO DE GOOGLE FORMS.</v>
      </c>
      <c r="G33" s="95" t="str">
        <f>'Matriz consolidada 2025'!J33</f>
        <v>DIGITAL</v>
      </c>
      <c r="H33" s="96" t="str">
        <f>'Matriz consolidada 2025'!K33</f>
        <v>ESPAÑOL</v>
      </c>
      <c r="I33" s="96" t="str">
        <f>'Matriz consolidada 2025'!L33</f>
        <v>INFORMACIÓN DISPONIBLE</v>
      </c>
      <c r="J33" s="96" t="str">
        <f>'Matriz consolidada 2025'!P33</f>
        <v>XLS,PDF, ODS</v>
      </c>
      <c r="K33" s="96" t="str">
        <f>'Matriz consolidada 2025'!S33</f>
        <v>N/A</v>
      </c>
      <c r="L33" s="97" t="str">
        <f>'Matriz consolidada 2025'!T33</f>
        <v>N/A</v>
      </c>
    </row>
    <row r="34" spans="1:12" ht="49.5" customHeight="1" x14ac:dyDescent="0.2">
      <c r="A34" s="93">
        <f>'Matriz consolidada 2025'!A34</f>
        <v>31</v>
      </c>
      <c r="B34" s="94" t="str">
        <f>'Matriz consolidada 2025'!B34</f>
        <v>APOYO</v>
      </c>
      <c r="C34" s="95" t="str">
        <f>'Matriz consolidada 2025'!C34</f>
        <v xml:space="preserve">GESTIÓN ADMINISTRATIVA </v>
      </c>
      <c r="D34" s="95" t="str">
        <f>'Matriz consolidada 2025'!D34</f>
        <v>SERVICIOS ADMINISTRATIVOS</v>
      </c>
      <c r="E34" s="95" t="str">
        <f>'Matriz consolidada 2025'!E34</f>
        <v>PRINT - STUDIO</v>
      </c>
      <c r="F34" s="95" t="str">
        <f>'Matriz consolidada 2025'!F34</f>
        <v>APLICATIVO QUE PERMITE REGISTRAR Y ELABORAR CARNETS DE IDENTIFICACIÓN PARA USO INTERNO Y EXTERNO DE FUNCIONARIOS Y CONTRATISTAS.</v>
      </c>
      <c r="G34" s="95" t="str">
        <f>'Matriz consolidada 2025'!J34</f>
        <v>DIGITAL</v>
      </c>
      <c r="H34" s="96" t="str">
        <f>'Matriz consolidada 2025'!K34</f>
        <v>ESPAÑOL</v>
      </c>
      <c r="I34" s="96" t="str">
        <f>'Matriz consolidada 2025'!L34</f>
        <v>INFORMACIÓN DISPONIBLE</v>
      </c>
      <c r="J34" s="96" t="str">
        <f>'Matriz consolidada 2025'!P34</f>
        <v>XLS</v>
      </c>
      <c r="K34" s="96" t="str">
        <f>'Matriz consolidada 2025'!S34</f>
        <v>N/A</v>
      </c>
      <c r="L34" s="97" t="str">
        <f>'Matriz consolidada 2025'!T34</f>
        <v>N/A</v>
      </c>
    </row>
    <row r="35" spans="1:12" ht="67.5" customHeight="1" x14ac:dyDescent="0.2">
      <c r="A35" s="93">
        <f>'Matriz consolidada 2025'!A35</f>
        <v>32</v>
      </c>
      <c r="B35" s="94" t="str">
        <f>'Matriz consolidada 2025'!B35</f>
        <v>APOYO</v>
      </c>
      <c r="C35" s="95" t="str">
        <f>'Matriz consolidada 2025'!C35</f>
        <v xml:space="preserve">GESTIÓN ADMINISTRATIVA </v>
      </c>
      <c r="D35" s="95" t="str">
        <f>'Matriz consolidada 2025'!D35</f>
        <v>SERVICIOS ADMINISTRATIVOS</v>
      </c>
      <c r="E35" s="95" t="str">
        <f>'Matriz consolidada 2025'!E35</f>
        <v>ORACLE - SAE - SAI</v>
      </c>
      <c r="F35" s="95" t="str">
        <f>'Matriz consolidada 2025'!F35</f>
        <v>APLICATIVO PARA EL REGISTRO, CONTROL Y GESTIÓN DE LOS BIENES MUEBLES DE LA ENTIDAD. PROPORCIONA INFORMACIÓN DETALLADA SOBRE LOS BIENES MUEBLES, INCLUYENDO DATOS COMO LA FECHA Y MODO DE ADQUISICIÓN, ASIGNACIÓN, ESTADO, DISPONIBILIDAD Y EL RESPONSABLE TANTO EN LA SECRETARÍA DE CULTURA, RECREACIÓN Y DEPORTES (SDCRD) COMO EN TERCEROS.</v>
      </c>
      <c r="G35" s="95" t="str">
        <f>'Matriz consolidada 2025'!J35</f>
        <v>AMBOS</v>
      </c>
      <c r="H35" s="96" t="str">
        <f>'Matriz consolidada 2025'!K35</f>
        <v>ESPAÑOL</v>
      </c>
      <c r="I35" s="96" t="str">
        <f>'Matriz consolidada 2025'!L35</f>
        <v>INFORMACIÓN DISPONIBLE</v>
      </c>
      <c r="J35" s="96" t="str">
        <f>'Matriz consolidada 2025'!P35</f>
        <v>XLS,PDF, ODS</v>
      </c>
      <c r="K35" s="96" t="str">
        <f>'Matriz consolidada 2025'!S35</f>
        <v>N/A</v>
      </c>
      <c r="L35" s="97" t="str">
        <f>'Matriz consolidada 2025'!T35</f>
        <v>N/A</v>
      </c>
    </row>
    <row r="36" spans="1:12" ht="63" customHeight="1" x14ac:dyDescent="0.2">
      <c r="A36" s="93">
        <f>'Matriz consolidada 2025'!A36</f>
        <v>33</v>
      </c>
      <c r="B36" s="94" t="str">
        <f>'Matriz consolidada 2025'!B36</f>
        <v>APOYO</v>
      </c>
      <c r="C36" s="95" t="str">
        <f>'Matriz consolidada 2025'!C36</f>
        <v xml:space="preserve">GESTIÓN ADMINISTRATIVA </v>
      </c>
      <c r="D36" s="95" t="str">
        <f>'Matriz consolidada 2025'!D36</f>
        <v>SERVICIOS ADMINISTRATIVOS</v>
      </c>
      <c r="E36" s="95" t="str">
        <f>'Matriz consolidada 2025'!E36</f>
        <v>CUENTAS DE ALMACEN</v>
      </c>
      <c r="F36" s="95" t="str">
        <f>'Matriz consolidada 2025'!F36</f>
        <v>EN LAS CUENTAS DE ALMACÉN CORRESPONDEN A LOS EXPEDIENTES CORRESPONDIENTES A LOS COMPROBANTES DE INGRESO, EGRESO, TRASLADO Y BAJAS DE BIENES. ESTAS CARPETAS CONTIENEN LA DOCUMENTACIÓN DETALLADA DE CADA TRANSACCIÓN, PROPORCIONANDO UN REGISTRO COMPLETO DE LOS MOVIMIENTOS DE LOS BIENES DENTRO DEL ALMACÉN.</v>
      </c>
      <c r="G36" s="95" t="str">
        <f>'Matriz consolidada 2025'!J36</f>
        <v>AMBOS</v>
      </c>
      <c r="H36" s="96" t="str">
        <f>'Matriz consolidada 2025'!K36</f>
        <v>ESPAÑOL</v>
      </c>
      <c r="I36" s="96" t="str">
        <f>'Matriz consolidada 2025'!L36</f>
        <v>INFORMACIÓN DISPONIBLE</v>
      </c>
      <c r="J36" s="96" t="str">
        <f>'Matriz consolidada 2025'!P36</f>
        <v>XLS,PDF, ODS</v>
      </c>
      <c r="K36" s="96" t="str">
        <f>'Matriz consolidada 2025'!S36</f>
        <v>CUENTAS DE ALMACEN</v>
      </c>
      <c r="L36" s="97" t="str">
        <f>'Matriz consolidada 2025'!T36</f>
        <v>TRASLADOS, EGRESOS, INGRESOS Y BAJAS</v>
      </c>
    </row>
    <row r="37" spans="1:12" ht="78.599999999999994" customHeight="1" x14ac:dyDescent="0.2">
      <c r="A37" s="93">
        <f>'Matriz consolidada 2025'!A37</f>
        <v>34</v>
      </c>
      <c r="B37" s="94" t="str">
        <f>'Matriz consolidada 2025'!B37</f>
        <v>APOYO</v>
      </c>
      <c r="C37" s="95" t="str">
        <f>'Matriz consolidada 2025'!C37</f>
        <v xml:space="preserve">GESTIÓN ADMINISTRATIVA </v>
      </c>
      <c r="D37" s="95" t="str">
        <f>'Matriz consolidada 2025'!D37</f>
        <v>SERVICIOS ADMINISTRATIVOS</v>
      </c>
      <c r="E37" s="95" t="str">
        <f>'Matriz consolidada 2025'!E37</f>
        <v>INVENTARIOS GENERALES DE ELEMENTOS DEVOLUTIVOS EN SERVICIO</v>
      </c>
      <c r="F37" s="95" t="str">
        <f>'Matriz consolidada 2025'!F37</f>
        <v>REGISTRO DETALLADO DE LOS BIENES Y MATERIALES ALMACENADOS EN CADA DEPENDENCIA Y DE MANERA INDIVIDUAL. ESTOS INVENTARIOS PROPORCIONAN INFORMACIÓN CLAVE SOBRE LA CANTIDAD, UBICACIÓN, ESTADO Y VALOR DE LOS PRODUCTOS EXISTENTES EN CADA ÁREA DE LA ENTIDAD. MEDIANTE LA RECOPILACIÓN DE INFORMACIÓN SOBRE LOS INVENTARIOS GENERALES POR DEPENDENCIA E INDIVIDUALMENTE, SE LOGRA UN MAYOR NIVEL DE DETALLE Y PRECISIÓN EN EL SEGUIMIENTO DE LOS RECURSOS Y UNA MEJOR TOMA DE DECISIONES EN CUANTO A SU ADMINISTRACIÓN.</v>
      </c>
      <c r="G37" s="95" t="str">
        <f>'Matriz consolidada 2025'!J37</f>
        <v>AMBOS</v>
      </c>
      <c r="H37" s="96" t="str">
        <f>'Matriz consolidada 2025'!K37</f>
        <v>ESPAÑOL</v>
      </c>
      <c r="I37" s="96" t="str">
        <f>'Matriz consolidada 2025'!L37</f>
        <v>INFORMACIÓN DISPONIBLE</v>
      </c>
      <c r="J37" s="96" t="str">
        <f>'Matriz consolidada 2025'!P37</f>
        <v>XLS,PDF, ODS</v>
      </c>
      <c r="K37" s="96" t="str">
        <f>'Matriz consolidada 2025'!S37</f>
        <v>INVENTARIOS</v>
      </c>
      <c r="L37" s="97" t="str">
        <f>'Matriz consolidada 2025'!T37</f>
        <v>INVENTARIOS GENERALES DE ELEMENTOS DEVOLUTIVOS EN SERVICIO</v>
      </c>
    </row>
    <row r="38" spans="1:12" ht="166.5" customHeight="1" x14ac:dyDescent="0.2">
      <c r="A38" s="93">
        <f>'Matriz consolidada 2025'!A38</f>
        <v>35</v>
      </c>
      <c r="B38" s="94" t="str">
        <f>'Matriz consolidada 2025'!B38</f>
        <v>APOYO</v>
      </c>
      <c r="C38" s="95" t="str">
        <f>'Matriz consolidada 2025'!C38</f>
        <v>GESTIÓN DOCUMENTAL</v>
      </c>
      <c r="D38" s="95" t="str">
        <f>'Matriz consolidada 2025'!D38</f>
        <v>SERVICIOS ADMINISTRATIVOS</v>
      </c>
      <c r="E38" s="95" t="str">
        <f>'Matriz consolidada 2025'!E38</f>
        <v>ADMINISTRADOR FUNCIONAL DEL SISTEMA DE GESTIÓN DOCUMENTAL</v>
      </c>
      <c r="F38" s="95" t="str">
        <f>'Matriz consolidada 2025'!F38</f>
        <v>RESPONSABLE DE SUPERVISAR Y GESTIONAR LAS FUNCIONES OPERATIVAS Y ADMINISTRATIVAS DEL SISTEMA DE GESTIÓN DOCUMENTAL, COMO EL DISEÑO DE FLUJOS DE TRABAJO, PERMISOS DE ACCESO Y CAPACITACIÓN DE USUARIOS.</v>
      </c>
      <c r="G38" s="95" t="str">
        <f>'Matriz consolidada 2025'!J38</f>
        <v>FÍSICO</v>
      </c>
      <c r="H38" s="96" t="str">
        <f>'Matriz consolidada 2025'!K38</f>
        <v>ESPAÑOL</v>
      </c>
      <c r="I38" s="96" t="str">
        <f>'Matriz consolidada 2025'!L38</f>
        <v>INFORMACIÓN DISPONIBLE</v>
      </c>
      <c r="J38" s="96" t="str">
        <f>'Matriz consolidada 2025'!P38</f>
        <v>N/A</v>
      </c>
      <c r="K38" s="96" t="str">
        <f>'Matriz consolidada 2025'!S38</f>
        <v>N/A</v>
      </c>
      <c r="L38" s="97" t="str">
        <f>'Matriz consolidada 2025'!T38</f>
        <v>N/A</v>
      </c>
    </row>
    <row r="39" spans="1:12" ht="408.95" customHeight="1" x14ac:dyDescent="0.2">
      <c r="A39" s="93">
        <f>'Matriz consolidada 2025'!A39</f>
        <v>36</v>
      </c>
      <c r="B39" s="94" t="str">
        <f>'Matriz consolidada 2025'!B39</f>
        <v>APOYO</v>
      </c>
      <c r="C39" s="95" t="str">
        <f>'Matriz consolidada 2025'!C39</f>
        <v>GESTIÓN DOCUMENTAL</v>
      </c>
      <c r="D39" s="95" t="str">
        <f>'Matriz consolidada 2025'!D39</f>
        <v>SERVICIOS ADMINISTRATIVOS</v>
      </c>
      <c r="E39" s="95" t="str">
        <f>'Matriz consolidada 2025'!E39</f>
        <v>ARCHIVOS DE LA ENTIDAD</v>
      </c>
      <c r="F39" s="95" t="str">
        <f>'Matriz consolidada 2025'!F39</f>
        <v>ES UN SISTEMA O LUGAR CENTRALIZADO DONDE SE ALMACENAN Y GESTIONAN LOS DOCUMENTOS Y REGISTROS NECESARIOS PARA EL FUNCIONAMIENTO DIARIO DE LA ENTIDAD. ESTE ARCHIVO CONTIENE DOCUMENTOS ACTIVOS Y FRECUENTEMENTE UTILIZADOS, QUE ESTÁN BAJO CONTROL Y SEGUIMIENTO CONSTANTE.</v>
      </c>
      <c r="G39" s="95" t="str">
        <f>'Matriz consolidada 2025'!J39</f>
        <v>AMBOS</v>
      </c>
      <c r="H39" s="96" t="str">
        <f>'Matriz consolidada 2025'!K39</f>
        <v>ESPAÑOL</v>
      </c>
      <c r="I39" s="96" t="str">
        <f>'Matriz consolidada 2025'!L39</f>
        <v>INFORMACIÓN DISPONIBLE</v>
      </c>
      <c r="J39" s="96" t="str">
        <f>'Matriz consolidada 2025'!P39</f>
        <v>PAPEL 
FOTOGRAFÍAS
PLANOS
ACETATOS
CINTAS MAGNÉTICAS
DISCOS ÓPTICOS
GRANDES FORMATOS EN PAPEL
UNIDADES EXTRAIBLES
LIBROS EMPASTADOS
PDF
PDF/A
DOCX
XLSX
PPT
ZIP
WINRAR 
MP4 / WMP</v>
      </c>
      <c r="K39" s="96" t="str">
        <f>'Matriz consolidada 2025'!S39</f>
        <v>N/A</v>
      </c>
      <c r="L39" s="97" t="str">
        <f>'Matriz consolidada 2025'!T39</f>
        <v>N/A</v>
      </c>
    </row>
    <row r="40" spans="1:12" ht="86.1" customHeight="1" x14ac:dyDescent="0.2">
      <c r="A40" s="93">
        <f>'Matriz consolidada 2025'!A40</f>
        <v>37</v>
      </c>
      <c r="B40" s="94" t="str">
        <f>'Matriz consolidada 2025'!B40</f>
        <v>APOYO</v>
      </c>
      <c r="C40" s="95" t="str">
        <f>'Matriz consolidada 2025'!C40</f>
        <v>GESTIÓN DOCUMENTAL</v>
      </c>
      <c r="D40" s="95" t="str">
        <f>'Matriz consolidada 2025'!D40</f>
        <v>SERVICIOS ADMINISTRATIVOS</v>
      </c>
      <c r="E40" s="95" t="str">
        <f>'Matriz consolidada 2025'!E40</f>
        <v>INSTRUMENTOS ARCHIVÍSTICOS</v>
      </c>
      <c r="F40" s="95" t="str">
        <f>'Matriz consolidada 2025'!F40</f>
        <v>CONJUNTO DE INSTRUMENTOS CONFIRMADOS POR LAS TABLAS DE RETENCIÓN DOCUMENTAL, TABLAS DE VALORACIÓN DOCUMENTAL, TABLAS DE CONTROL DE ACCESO, PROGRAMA DE GESTIÓN DOCUMENTAL ENTRE OTROS MEDIANTE LOS CUALES SE ESTABLECEN LOS CRITERIOS Y LINEAMNTOS ESTRATÉGICOS, TECNICOS Y OPERATIVOS PARA LA ADMINISTRACIÓN DE LOS DOCUMENTOS DE ARCHIVO EN LA ENTIDAD EN TO SU CICLO DE VIDA.</v>
      </c>
      <c r="G40" s="95" t="str">
        <f>'Matriz consolidada 2025'!J40</f>
        <v>DIGITAL</v>
      </c>
      <c r="H40" s="96" t="str">
        <f>'Matriz consolidada 2025'!K40</f>
        <v>ESPAÑOL</v>
      </c>
      <c r="I40" s="96" t="str">
        <f>'Matriz consolidada 2025'!L40</f>
        <v>INFORMACIÓN PUBLICADA</v>
      </c>
      <c r="J40" s="96" t="str">
        <f>'Matriz consolidada 2025'!P40</f>
        <v>PDF
EXCEL</v>
      </c>
      <c r="K40" s="96" t="str">
        <f>'Matriz consolidada 2025'!S40</f>
        <v>PLANES</v>
      </c>
      <c r="L40" s="97" t="str">
        <f>'Matriz consolidada 2025'!T40</f>
        <v>PLANES INSTITUCIONALES DE ARCHIVO</v>
      </c>
    </row>
    <row r="41" spans="1:12" ht="63" customHeight="1" x14ac:dyDescent="0.2">
      <c r="A41" s="93">
        <f>'Matriz consolidada 2025'!A41</f>
        <v>38</v>
      </c>
      <c r="B41" s="94" t="str">
        <f>'Matriz consolidada 2025'!B41</f>
        <v>APOYO</v>
      </c>
      <c r="C41" s="95" t="str">
        <f>'Matriz consolidada 2025'!C41</f>
        <v>GESTIÓN DOCUMENTAL</v>
      </c>
      <c r="D41" s="95" t="str">
        <f>'Matriz consolidada 2025'!D41</f>
        <v>SERVICIOS ADMINISTRATIVOS</v>
      </c>
      <c r="E41" s="95" t="str">
        <f>'Matriz consolidada 2025'!E41</f>
        <v>INVENTARIOS DOCUMENTALES</v>
      </c>
      <c r="F41" s="95" t="str">
        <f>'Matriz consolidada 2025'!F41</f>
        <v>LISTAS O REGISTROS QUE CONTIENEN INFORMACIÓN DETALLADA SOBRE LOS DOCUMENTOS Y REGISTROS PRESENTES EN EL SISTEMA DE GESTIÓN DOCUMENTAL. PROPORCIONAN UNA VISIÓN COMPLETA DE LOS DOCUMENTOS, INCLUYENDO UBICACIÓN, DESCRIPCIÓN, ESTADO Y OTRA INFORMACIÓN RELEVANTE PARA SU GESTIÓN Y RECUPERACIÓN.</v>
      </c>
      <c r="G41" s="95" t="str">
        <f>'Matriz consolidada 2025'!J41</f>
        <v>DIGITAL</v>
      </c>
      <c r="H41" s="96" t="str">
        <f>'Matriz consolidada 2025'!K41</f>
        <v>ESPAÑOL</v>
      </c>
      <c r="I41" s="96" t="str">
        <f>'Matriz consolidada 2025'!L41</f>
        <v>INFORMACIÓN DISPONIBLE</v>
      </c>
      <c r="J41" s="96" t="str">
        <f>'Matriz consolidada 2025'!P41</f>
        <v>PDF
EXCEL</v>
      </c>
      <c r="K41" s="96" t="str">
        <f>'Matriz consolidada 2025'!S41</f>
        <v>INVENTARIOS</v>
      </c>
      <c r="L41" s="97" t="str">
        <f>'Matriz consolidada 2025'!T41</f>
        <v>INVENTARIOS DOCUMENTALES</v>
      </c>
    </row>
    <row r="42" spans="1:12" ht="246.6" customHeight="1" x14ac:dyDescent="0.2">
      <c r="A42" s="93">
        <f>'Matriz consolidada 2025'!A42</f>
        <v>39</v>
      </c>
      <c r="B42" s="94" t="str">
        <f>'Matriz consolidada 2025'!B42</f>
        <v>APOYO</v>
      </c>
      <c r="C42" s="95" t="str">
        <f>'Matriz consolidada 2025'!C42</f>
        <v>GESTIÓN DOCUMENTAL</v>
      </c>
      <c r="D42" s="95" t="str">
        <f>'Matriz consolidada 2025'!D42</f>
        <v>SERVICIOS ADMINISTRATIVOS</v>
      </c>
      <c r="E42" s="95" t="str">
        <f>'Matriz consolidada 2025'!E42</f>
        <v>POLÍTICA Y PROCEDIMIENTOS DE LA GESTIÓN DOCUMENTAL</v>
      </c>
      <c r="F42" s="95" t="str">
        <f>'Matriz consolidada 2025'!F42</f>
        <v>DOCUMENTOS FORMALES QUE ESTABLECEN LAS DIRECTRICES Y LINEAMIENTOS ESPECÍFICOS PARA LA GESTIÓN DE DOCUMENTOS EN LA ENTIDAD ABORDAN ASPECTOS COMO CLASIFICACIÓN, ALMACENAMIENTO, ACCESO, SEGURIDAD, RETENCIÓN Y DISPOSICIÓN DE LOS DOCUMENTOS.</v>
      </c>
      <c r="G42" s="95" t="str">
        <f>'Matriz consolidada 2025'!J42</f>
        <v>DIGITAL</v>
      </c>
      <c r="H42" s="96" t="str">
        <f>'Matriz consolidada 2025'!K42</f>
        <v>ESPAÑOL</v>
      </c>
      <c r="I42" s="96" t="str">
        <f>'Matriz consolidada 2025'!L42</f>
        <v>INFORMACIÓN PUBLICADA</v>
      </c>
      <c r="J42" s="96" t="str">
        <f>'Matriz consolidada 2025'!P42</f>
        <v>PDF</v>
      </c>
      <c r="K42" s="96" t="str">
        <f>'Matriz consolidada 2025'!S42</f>
        <v>PROGRAMAS</v>
      </c>
      <c r="L42" s="97" t="str">
        <f>'Matriz consolidada 2025'!T42</f>
        <v>PROGRAMAS DE GESTIÓN DOCUMENTAL</v>
      </c>
    </row>
    <row r="43" spans="1:12" ht="393" customHeight="1" x14ac:dyDescent="0.2">
      <c r="A43" s="93">
        <f>'Matriz consolidada 2025'!A43</f>
        <v>40</v>
      </c>
      <c r="B43" s="94" t="str">
        <f>'Matriz consolidada 2025'!B43</f>
        <v>EVALUACION</v>
      </c>
      <c r="C43" s="95" t="str">
        <f>'Matriz consolidada 2025'!C43</f>
        <v xml:space="preserve">GESTIÓN DE LA EVALUACIÓN INDEPENDIENTE </v>
      </c>
      <c r="D43" s="95" t="str">
        <f>'Matriz consolidada 2025'!D43</f>
        <v>OFICINA DE CONTROL INTERNO</v>
      </c>
      <c r="E43" s="95" t="str">
        <f>'Matriz consolidada 2025'!E43</f>
        <v>ACTAS</v>
      </c>
      <c r="F43" s="95" t="str">
        <f>'Matriz consolidada 2025'!F43</f>
        <v>CONTIENE LA INFORMACION DE LAS ACTAS DEL COMITE INSTITUCIONAL DE COORDINACION DE CONTROL INTERNO DEL CUAL LA OCI EJERCE LA SECRETARIA TÉCNICA</v>
      </c>
      <c r="G43" s="95" t="str">
        <f>'Matriz consolidada 2025'!J43</f>
        <v>DIGITAL</v>
      </c>
      <c r="H43" s="96" t="str">
        <f>'Matriz consolidada 2025'!K43</f>
        <v>ESPAÑOL</v>
      </c>
      <c r="I43" s="96" t="str">
        <f>'Matriz consolidada 2025'!L43</f>
        <v>INFORMACIÓN DISPONIBLE</v>
      </c>
      <c r="J43" s="96" t="str">
        <f>'Matriz consolidada 2025'!P43</f>
        <v>PDF - WORD - EXCEL - POWER POINT</v>
      </c>
      <c r="K43" s="96" t="str">
        <f>'Matriz consolidada 2025'!S43</f>
        <v>ACTAS</v>
      </c>
      <c r="L43" s="97" t="str">
        <f>'Matriz consolidada 2025'!T43</f>
        <v>ACTAS DEL COMITE INSTITUCIONAL DE COORDINACION DE CONTROL INTERNO</v>
      </c>
    </row>
    <row r="44" spans="1:12" ht="63" customHeight="1" x14ac:dyDescent="0.2">
      <c r="A44" s="93">
        <f>'Matriz consolidada 2025'!A44</f>
        <v>41</v>
      </c>
      <c r="B44" s="94" t="str">
        <f>'Matriz consolidada 2025'!B44</f>
        <v>EVALUACION</v>
      </c>
      <c r="C44" s="95" t="str">
        <f>'Matriz consolidada 2025'!C44</f>
        <v xml:space="preserve">GESTIÓN DE LA EVALUACIÓN INDEPENDIENTE </v>
      </c>
      <c r="D44" s="95" t="str">
        <f>'Matriz consolidada 2025'!D44</f>
        <v>OFICINA DE CONTROL INTERNO</v>
      </c>
      <c r="E44" s="95" t="str">
        <f>'Matriz consolidada 2025'!E44</f>
        <v>INFORMES</v>
      </c>
      <c r="F44" s="95" t="str">
        <f>'Matriz consolidada 2025'!F44</f>
        <v>CONTIENE LOS INFORMES ENVIADOS A ENTES DE CONTROL Y LOS INFORMES DE AUDITORIAS REALIZADAS POR LA OFICINA DE CONTROL INTERNO CON LOS PAPELES DE TRABAJO QUE LAS SOPORTAN.</v>
      </c>
      <c r="G44" s="95" t="str">
        <f>'Matriz consolidada 2025'!J44</f>
        <v>DIGITAL</v>
      </c>
      <c r="H44" s="96" t="str">
        <f>'Matriz consolidada 2025'!K44</f>
        <v>ESPAÑOL</v>
      </c>
      <c r="I44" s="96" t="str">
        <f>'Matriz consolidada 2025'!L44</f>
        <v>INFORMACIÓN PUBLICADA</v>
      </c>
      <c r="J44" s="96" t="str">
        <f>'Matriz consolidada 2025'!P44</f>
        <v>PDF - WORD - EXCEL - POWER POINT</v>
      </c>
      <c r="K44" s="96" t="str">
        <f>'Matriz consolidada 2025'!S44</f>
        <v>INFORMES</v>
      </c>
      <c r="L44" s="97" t="str">
        <f>'Matriz consolidada 2025'!T44</f>
        <v>INFORMES A OTROS ORGANISMOS, INFORMES A ENTES DE CONTROL E INFORMES DE AUDITORÍA, EVALUACIÓN Y SEGUIMIENTO INTERNOS</v>
      </c>
    </row>
    <row r="45" spans="1:12" ht="63" customHeight="1" x14ac:dyDescent="0.2">
      <c r="A45" s="93">
        <f>'Matriz consolidada 2025'!A45</f>
        <v>42</v>
      </c>
      <c r="B45" s="94" t="str">
        <f>'Matriz consolidada 2025'!B45</f>
        <v>EVALUACION</v>
      </c>
      <c r="C45" s="95" t="str">
        <f>'Matriz consolidada 2025'!C45</f>
        <v xml:space="preserve">GESTIÓN DE LA EVALUACIÓN INDEPENDIENTE </v>
      </c>
      <c r="D45" s="95" t="str">
        <f>'Matriz consolidada 2025'!D45</f>
        <v>OFICINA DE CONTROL INTERNO</v>
      </c>
      <c r="E45" s="95" t="str">
        <f>'Matriz consolidada 2025'!E45</f>
        <v>PLAN ANUAL DE AUDITORÍA</v>
      </c>
      <c r="F45" s="95" t="str">
        <f>'Matriz consolidada 2025'!F45</f>
        <v>CONTIENE LA INFORMACIÓN DE LAS AUDITORÍAS A REALIZAR DURANTE CADA VIGENCIA, CON BASE EN CRITERIOS DE RIESGO, IMPACTO Y CUMPLIMIENTO NORMATIVO. ESTE PLAN INCLUYE LA IDENTIFICACIÓN DE PROCESOS Y ÁREAS A AUDITAR Y EL CRONOGRAMA DE EJECUCIÓN</v>
      </c>
      <c r="G45" s="95" t="str">
        <f>'Matriz consolidada 2025'!J45</f>
        <v>DIGITAL</v>
      </c>
      <c r="H45" s="96" t="str">
        <f>'Matriz consolidada 2025'!K45</f>
        <v>ESPAÑOL</v>
      </c>
      <c r="I45" s="96" t="str">
        <f>'Matriz consolidada 2025'!L45</f>
        <v>INFORMACIÓN PUBLICADA</v>
      </c>
      <c r="J45" s="96" t="str">
        <f>'Matriz consolidada 2025'!P45</f>
        <v>PDF - EXCEL</v>
      </c>
      <c r="K45" s="96" t="str">
        <f>'Matriz consolidada 2025'!S45</f>
        <v>PLANES</v>
      </c>
      <c r="L45" s="97" t="str">
        <f>'Matriz consolidada 2025'!T45</f>
        <v>PLANES ANUALES DE AUDITORIAS</v>
      </c>
    </row>
    <row r="46" spans="1:12" ht="63" customHeight="1" x14ac:dyDescent="0.2">
      <c r="A46" s="93">
        <f>'Matriz consolidada 2025'!A46</f>
        <v>43</v>
      </c>
      <c r="B46" s="94" t="str">
        <f>'Matriz consolidada 2025'!B46</f>
        <v>MISIONALES</v>
      </c>
      <c r="C46" s="95" t="str">
        <f>'Matriz consolidada 2025'!C46</f>
        <v>GESTIÓN DE LA CULTURA CIUDADANA</v>
      </c>
      <c r="D46" s="95" t="str">
        <f>'Matriz consolidada 2025'!D46</f>
        <v>DIRECCIÓN DE REDES A ACCIÓN COLECTIVA</v>
      </c>
      <c r="E46" s="95" t="str">
        <f>'Matriz consolidada 2025'!E46</f>
        <v>RED DISTRITAL DE CULTURA CIUDADANA Y DEMOCRATICA</v>
      </c>
      <c r="F46" s="95" t="str">
        <f>'Matriz consolidada 2025'!F46</f>
        <v>BASE DE DATOS QUE CONTIENE LA INFORMACIÓN DE LA INSCRIPCIÓN A LA RED DISTRITAL DE CULTURA CIUDADANA. CONTIENE CARACTERIZACIÓN DE LAS AGRUPACIONES QUE VIENEN TRABAJANDO TEMAS DE CULTURA CIUDADANA EN BOGOTÁ.
CONTIENE INFORMACIÓN RELEVANTE A NIVEL SOCIODEMOGRÁFICO Y DE LAS ACTIVIDADES QUE VIENEN REALIZANDO EN TEMAS DE CULTURA CIUDADANA EN BOGOTÁ.
1. NOMBRE DE LA PERSONA NATURAL, ORGANIZACIÓN O AGRUPACIÓN
2. TIPO 
3. TIEMPO QUE LLEVA CONSTITUIDA LA ORGANIZACIÓN
4. NOMBRES Y APELLIDOS DEL (A) PERSONA NATURAL O REPRESENTANTE DE LA ORGANIZACIÓN O AGRUPACIÓN
5. NÚMERO DE CÉDULA DEL (A) PERSONA NATURAL O REPRESENTANTE DE LA ORGANIZACIÓN O AGRUPACIÓN
6. DIRECCIÓN
7. BARRIO
8. LOCALIDAD
9. TELÉFONO FIJO
10. TELÉFONO CELULAR
11. CORREO ELECTRÓNICO
12. DIRECCIÓN ELECTRÓNICA
13. RED SOCIAL
14. DIGA CUÁNTO TIEMPO DE EXPERIENCIA TIENE LA PERSONA NATURAL, ORGANIZACIÓN O AGRUPACIÓN, EJECUTANDO ACTIVIDADES RELACIONADAS CON CULTURA CIUDADANA Y TRANSFORMACIÓN CULTURAL.
15. SELECCIONE EL ÁMBITO EN EL CUAL SE DESARROLLAN PRINCIPALMENTE LAS ACTIVIDADES DE LA PERSONA NATURAL, ORGANIZACIÓN O AGRUPACIÓN (PUEDE MARCAR MÁXIMO 2 OPCIONES).
16. SELECCIONE EL PRINCIPAL TEMA QUE TRABAJA ACTUALMENTE LA PERSONA NATURAL, ORGANIZACIÓN O AGRUPACIÓN
17. EN CASO DE QUE EN UN FUTURO CERCANO LA PERSONA NATURAL, ORGANIZACIÓN O AGRUPACIÓN PLANEE TRABAJAR TEMAS NUEVOS, DIFERENTES A LOS ANTERIORMENTE SEÑALADOS, INDIQUE CUALES SERÁN ESTOS TEMAS A TRABAJAR
18. SELECCIONE LAS PRINCIPALES HERRAMIENTAS CON LAS QUE TRABAJA LA PERSONA NATURAL, ORGANIZACIÓN O AGRUPACIÓN
19. SELECCIONE LA PRINCIPAL POBLACIÓN BENEFICIARIA PARA LA CUAL TRABAJA LA PERSONA NATURAL, ORGANIZACIÓN O AGRUPACIÓN
20. ¿EN QUÉ LOCALIDAD O LOCALIDADES SE DESARROLLA (N) LAS ACTIVIDADES DE LA PERSONA NATURAL, ORGANIZACIÓN O AGRUPACIÓN PRINCIPALMENTE?
21. SELECCIONE EL ALCANCE GEOGRÁFICO ACTUAL QUE TIENEN LAS ACCIONES DE LA PERSONA NATURAL, ORGANIZACIÓN O AGRUPACIÓN PRINCIPALMENTE.
22. ¿QUÉ LE GUSTARÍA OBTENER AL HACER PARTE DE UNA RED DE CULTURA CIUDADANA?</v>
      </c>
      <c r="G46" s="95" t="str">
        <f>'Matriz consolidada 2025'!J46</f>
        <v>DIGITAL</v>
      </c>
      <c r="H46" s="96" t="str">
        <f>'Matriz consolidada 2025'!K46</f>
        <v>ESPAÑOL</v>
      </c>
      <c r="I46" s="96" t="str">
        <f>'Matriz consolidada 2025'!L46</f>
        <v>INFORMACIÓN DISPONIBLE</v>
      </c>
      <c r="J46" s="96" t="str">
        <f>'Matriz consolidada 2025'!P46</f>
        <v>.GFORM, .GSHEET, .GDOC</v>
      </c>
      <c r="K46" s="96" t="str">
        <f>'Matriz consolidada 2025'!S46</f>
        <v>N/A</v>
      </c>
      <c r="L46" s="97" t="str">
        <f>'Matriz consolidada 2025'!T46</f>
        <v>N/A</v>
      </c>
    </row>
    <row r="47" spans="1:12" ht="63" customHeight="1" x14ac:dyDescent="0.2">
      <c r="A47" s="93">
        <f>'Matriz consolidada 2025'!A47</f>
        <v>44</v>
      </c>
      <c r="B47" s="94" t="str">
        <f>'Matriz consolidada 2025'!B47</f>
        <v>MISIONALES</v>
      </c>
      <c r="C47" s="95" t="str">
        <f>'Matriz consolidada 2025'!C47</f>
        <v>GESTIÓN DE LA CULTURA CIUDADANA</v>
      </c>
      <c r="D47" s="95" t="str">
        <f>'Matriz consolidada 2025'!D47</f>
        <v>DIRECCIÓN DE REDES A ACCIÓN COLECTIVA</v>
      </c>
      <c r="E47" s="95" t="str">
        <f>'Matriz consolidada 2025'!E47</f>
        <v>REPORTE CUANTITATIVO ACTIVIDADES - META 3 PI 7991</v>
      </c>
      <c r="F47" s="95" t="str">
        <f>'Matriz consolidada 2025'!F47</f>
        <v>SISTEMATIZACIÓN DE EXPERIENCIAS Y APRENDIZAJES OBTENIDOS A TRAVÉS DE LAS MEMORIAS SOCIALES DE LAS INTERVENCIONES QUE SE REALICEN DESDE LA SUBSECRETARIA EN CUMPLIMIENTO DE SUS OBJETIVOS MISIONALES. ESTE ACTIVO DE LA INFORMACIÓN CONTIENE LOS SIGUIENTES TIPOS DE DATOS PERSONALES:
*NOMBRES Y APELLIDOS COMPLETOS 
*TIPO DE DOCUMENTO 
*NÚMERO DE DOCUMENTO 
*EDAD
*GRUPO ÉTNICO
*GRUPO POBLACIONAL
*SEXO
*CONSEJO Y/O ORGANIZACIÓN
*TELÉFONO CELULAR
*CORREO ELECTRÓNICO</v>
      </c>
      <c r="G47" s="95" t="str">
        <f>'Matriz consolidada 2025'!J47</f>
        <v>DIGITAL</v>
      </c>
      <c r="H47" s="96" t="str">
        <f>'Matriz consolidada 2025'!K47</f>
        <v>ESPAÑOL</v>
      </c>
      <c r="I47" s="96" t="str">
        <f>'Matriz consolidada 2025'!L47</f>
        <v>INFORMACIÓN DISPONIBLE</v>
      </c>
      <c r="J47" s="96" t="str">
        <f>'Matriz consolidada 2025'!P47</f>
        <v>.GFORM, .GSHEET, .GDOC</v>
      </c>
      <c r="K47" s="96" t="str">
        <f>'Matriz consolidada 2025'!S47</f>
        <v>N/A</v>
      </c>
      <c r="L47" s="97" t="str">
        <f>'Matriz consolidada 2025'!T47</f>
        <v>N/A</v>
      </c>
    </row>
    <row r="48" spans="1:12" ht="63" customHeight="1" x14ac:dyDescent="0.2">
      <c r="A48" s="93">
        <f>'Matriz consolidada 2025'!A48</f>
        <v>45</v>
      </c>
      <c r="B48" s="94" t="str">
        <f>'Matriz consolidada 2025'!B48</f>
        <v>MISIONALES</v>
      </c>
      <c r="C48" s="95" t="str">
        <f>'Matriz consolidada 2025'!C48</f>
        <v>GESTIÓN DE LA CULTURA CIUDADANA</v>
      </c>
      <c r="D48" s="95" t="str">
        <f>'Matriz consolidada 2025'!D48</f>
        <v>DIRECCIÓN DE TRANSFORMACIONES CULTURALES</v>
      </c>
      <c r="E48" s="95" t="str">
        <f>'Matriz consolidada 2025'!E48</f>
        <v>DOCUMENTO TECNICO DE LAS ESTRATEGIAS DE CULTURA CIUDADANA Y TRANSFORMACION CULTURAL</v>
      </c>
      <c r="F48" s="95" t="str">
        <f>'Matriz consolidada 2025'!F48</f>
        <v>CONTIENE INFORMACION DE FORMULACIÓN, DIAGNÓSTICO, OBJETIVOS Y ENFOQUE DE CADA ESTRAGEGIAS DE CULTURA CIUDADANA</v>
      </c>
      <c r="G48" s="95" t="str">
        <f>'Matriz consolidada 2025'!J48</f>
        <v>AMBOS</v>
      </c>
      <c r="H48" s="96" t="str">
        <f>'Matriz consolidada 2025'!K48</f>
        <v>ESPAÑOL</v>
      </c>
      <c r="I48" s="96" t="str">
        <f>'Matriz consolidada 2025'!L48</f>
        <v>INFORMACIÓN DISPONIBLE</v>
      </c>
      <c r="J48" s="96" t="str">
        <f>'Matriz consolidada 2025'!P48</f>
        <v>.PDF</v>
      </c>
      <c r="K48" s="96" t="str">
        <f>'Matriz consolidada 2025'!S48</f>
        <v>TRANSFORMACIONES CULTURALES</v>
      </c>
      <c r="L48" s="97" t="str">
        <f>'Matriz consolidada 2025'!T48</f>
        <v>TRANSFORMACIONES CULTURALES</v>
      </c>
    </row>
    <row r="49" spans="1:12" ht="63" customHeight="1" x14ac:dyDescent="0.2">
      <c r="A49" s="93">
        <f>'Matriz consolidada 2025'!A49</f>
        <v>46</v>
      </c>
      <c r="B49" s="94" t="str">
        <f>'Matriz consolidada 2025'!B49</f>
        <v>MISIONALES</v>
      </c>
      <c r="C49" s="95" t="str">
        <f>'Matriz consolidada 2025'!C49</f>
        <v>GESTIÓN DE LA CULTURA CIUDADANA</v>
      </c>
      <c r="D49" s="95" t="str">
        <f>'Matriz consolidada 2025'!D49</f>
        <v>DIRECCIÓN DE TRANSFORMACIONES CULTURALES</v>
      </c>
      <c r="E49" s="95" t="str">
        <f>'Matriz consolidada 2025'!E49</f>
        <v>DOCUMENTO DE BALANCE DE LAS ESTRATEGIAS DE CULTURA CIUDADANA Y TRANSFORMACIÓN CULTURAL</v>
      </c>
      <c r="F49" s="95" t="str">
        <f>'Matriz consolidada 2025'!F49</f>
        <v>CONTIENE INFORMACION DE LOS RESULTADOS OBTENIDOS DESPUES DE LA IMPLEMENTACIÓN DE LAS ESTRAGEGIAS DE CULTURA CIUDADANA</v>
      </c>
      <c r="G49" s="95" t="str">
        <f>'Matriz consolidada 2025'!J49</f>
        <v>AMBOS</v>
      </c>
      <c r="H49" s="96" t="str">
        <f>'Matriz consolidada 2025'!K49</f>
        <v>ESPAÑOL</v>
      </c>
      <c r="I49" s="96" t="str">
        <f>'Matriz consolidada 2025'!L49</f>
        <v>INFORMACIÓN DISPONIBLE</v>
      </c>
      <c r="J49" s="96" t="str">
        <f>'Matriz consolidada 2025'!P49</f>
        <v>.PDF Y POWERBI</v>
      </c>
      <c r="K49" s="96" t="str">
        <f>'Matriz consolidada 2025'!S49</f>
        <v>TRANSFORMACIONES CULTURALES</v>
      </c>
      <c r="L49" s="97" t="str">
        <f>'Matriz consolidada 2025'!T49</f>
        <v>TRANSFORMACIONES CULTURALES</v>
      </c>
    </row>
    <row r="50" spans="1:12" ht="63" customHeight="1" x14ac:dyDescent="0.2">
      <c r="A50" s="93">
        <f>'Matriz consolidada 2025'!A50</f>
        <v>47</v>
      </c>
      <c r="B50" s="94" t="str">
        <f>'Matriz consolidada 2025'!B50</f>
        <v>MISIONALES</v>
      </c>
      <c r="C50" s="95" t="str">
        <f>'Matriz consolidada 2025'!C50</f>
        <v>GESTIÓN DE LA CULTURA CIUDADANA</v>
      </c>
      <c r="D50" s="95" t="str">
        <f>'Matriz consolidada 2025'!D50</f>
        <v>DIRECCIÓN DE TRANSFORMACIONES CULTURALES</v>
      </c>
      <c r="E50" s="95" t="str">
        <f>'Matriz consolidada 2025'!E50</f>
        <v>ESCUELA DE HOMBRES AL CUIDADO</v>
      </c>
      <c r="F50" s="95" t="str">
        <f>'Matriz consolidada 2025'!F50</f>
        <v>SISTEMA DE SEGUIMIENTO, MONITOREO Y EVALUACIÓN</v>
      </c>
      <c r="G50" s="95" t="str">
        <f>'Matriz consolidada 2025'!J50</f>
        <v>DIGITAL</v>
      </c>
      <c r="H50" s="96" t="str">
        <f>'Matriz consolidada 2025'!K50</f>
        <v>ESPAÑOL</v>
      </c>
      <c r="I50" s="96" t="str">
        <f>'Matriz consolidada 2025'!L50</f>
        <v>INFORMACIÓN DISPONIBLE</v>
      </c>
      <c r="J50" s="96" t="str">
        <f>'Matriz consolidada 2025'!P50</f>
        <v>EXCEL</v>
      </c>
      <c r="K50" s="96" t="str">
        <f>'Matriz consolidada 2025'!S50</f>
        <v>TRANSFORMACIONES CULTURALES</v>
      </c>
      <c r="L50" s="97" t="str">
        <f>'Matriz consolidada 2025'!T50</f>
        <v>TRANSFORMACIONES CULTURALES</v>
      </c>
    </row>
    <row r="51" spans="1:12" ht="63" customHeight="1" x14ac:dyDescent="0.2">
      <c r="A51" s="93">
        <f>'Matriz consolidada 2025'!A51</f>
        <v>48</v>
      </c>
      <c r="B51" s="94" t="str">
        <f>'Matriz consolidada 2025'!B51</f>
        <v>MISIONALES</v>
      </c>
      <c r="C51" s="95" t="str">
        <f>'Matriz consolidada 2025'!C51</f>
        <v>GESTIÓN DE LA CULTURA CIUDADANA</v>
      </c>
      <c r="D51" s="95" t="str">
        <f>'Matriz consolidada 2025'!D51</f>
        <v>DIRECCIÓN DE TRANSFORMACIONES CULTURALES</v>
      </c>
      <c r="E51" s="95" t="str">
        <f>'Matriz consolidada 2025'!E51</f>
        <v>ESCUELA DE HOMBRES AL CUIDADO</v>
      </c>
      <c r="F51" s="95" t="str">
        <f>'Matriz consolidada 2025'!F51</f>
        <v>- BASES DE DATOS RECOGE LOS DATOS PERSONALES DE QUIENES ASISTEN A LAS CAPACITACIONES - NOMBRE- ENTIDAD O DEPENDENCIA- CARGO- CORREO ELECTRONICO- FIRMA</v>
      </c>
      <c r="G51" s="95" t="str">
        <f>'Matriz consolidada 2025'!J51</f>
        <v>DIGITAL</v>
      </c>
      <c r="H51" s="96" t="str">
        <f>'Matriz consolidada 2025'!K51</f>
        <v>ESPAÑOL</v>
      </c>
      <c r="I51" s="96" t="str">
        <f>'Matriz consolidada 2025'!L51</f>
        <v>INFORMACIÓN DISPONIBLE</v>
      </c>
      <c r="J51" s="96" t="str">
        <f>'Matriz consolidada 2025'!P51</f>
        <v>POWERBI</v>
      </c>
      <c r="K51" s="96" t="str">
        <f>'Matriz consolidada 2025'!S51</f>
        <v>TRANSFORMACIONES CULTURALES</v>
      </c>
      <c r="L51" s="97" t="str">
        <f>'Matriz consolidada 2025'!T51</f>
        <v>TRANSFORMACIONES CULTURALES</v>
      </c>
    </row>
    <row r="52" spans="1:12" ht="63" customHeight="1" x14ac:dyDescent="0.2">
      <c r="A52" s="93">
        <f>'Matriz consolidada 2025'!A52</f>
        <v>49</v>
      </c>
      <c r="B52" s="94" t="str">
        <f>'Matriz consolidada 2025'!B52</f>
        <v>MISIONALES</v>
      </c>
      <c r="C52" s="95" t="str">
        <f>'Matriz consolidada 2025'!C52</f>
        <v>GESTIÓN DE LA CULTURA CIUDADANA</v>
      </c>
      <c r="D52" s="95" t="str">
        <f>'Matriz consolidada 2025'!D52</f>
        <v>DIRECCIÓN DE TRANSFORMACIONES CULTURALES</v>
      </c>
      <c r="E52" s="95" t="str">
        <f>'Matriz consolidada 2025'!E52</f>
        <v>LÍNEA CALMA</v>
      </c>
      <c r="F52" s="95" t="str">
        <f>'Matriz consolidada 2025'!F52</f>
        <v>BASE DE DATOS DE LOS USUARIOS QUE SE COMUNICAN CON LA "LINEA CALMA".- NOMBRE- C.C. - DIRECCION- TELEFONO- CORREO ELECTRONICO</v>
      </c>
      <c r="G52" s="95" t="str">
        <f>'Matriz consolidada 2025'!J52</f>
        <v>DIGITAL</v>
      </c>
      <c r="H52" s="96" t="str">
        <f>'Matriz consolidada 2025'!K52</f>
        <v>ESPAÑOL</v>
      </c>
      <c r="I52" s="96" t="str">
        <f>'Matriz consolidada 2025'!L52</f>
        <v>INFORMACIÓN DISPONIBLE</v>
      </c>
      <c r="J52" s="96" t="str">
        <f>'Matriz consolidada 2025'!P52</f>
        <v>POWEBI</v>
      </c>
      <c r="K52" s="96" t="str">
        <f>'Matriz consolidada 2025'!S52</f>
        <v>TRANSFORMACIONES CULTURALES</v>
      </c>
      <c r="L52" s="97" t="str">
        <f>'Matriz consolidada 2025'!T52</f>
        <v>TRANSFORMACIONES CULTURALES</v>
      </c>
    </row>
    <row r="53" spans="1:12" ht="63" customHeight="1" x14ac:dyDescent="0.2">
      <c r="A53" s="93">
        <f>'Matriz consolidada 2025'!A53</f>
        <v>50</v>
      </c>
      <c r="B53" s="94" t="str">
        <f>'Matriz consolidada 2025'!B53</f>
        <v>MISIONALES</v>
      </c>
      <c r="C53" s="95" t="str">
        <f>'Matriz consolidada 2025'!C53</f>
        <v>GESTIÓN DE LA CULTURA CIUDADANA</v>
      </c>
      <c r="D53" s="95" t="str">
        <f>'Matriz consolidada 2025'!D53</f>
        <v>DIRECCIÓN DE TRANSFORMACIONES CULTURALES</v>
      </c>
      <c r="E53" s="95" t="str">
        <f>'Matriz consolidada 2025'!E53</f>
        <v>LÍNEA CALMA</v>
      </c>
      <c r="F53" s="95" t="str">
        <f>'Matriz consolidada 2025'!F53</f>
        <v>BASE DE DATOS DE LOS USUARIOS QUE SE COMUNICAN CON LA "LINEA CALMA". - NOMBRE- C.C. - DIRECCION- TELEFONO- CORREO ELECTRONICO</v>
      </c>
      <c r="G53" s="95" t="str">
        <f>'Matriz consolidada 2025'!J53</f>
        <v>DIGITAL</v>
      </c>
      <c r="H53" s="96" t="str">
        <f>'Matriz consolidada 2025'!K53</f>
        <v>ESPAÑOL</v>
      </c>
      <c r="I53" s="96" t="str">
        <f>'Matriz consolidada 2025'!L53</f>
        <v>INFORMACIÓN DISPONIBLE</v>
      </c>
      <c r="J53" s="96" t="str">
        <f>'Matriz consolidada 2025'!P53</f>
        <v>POWERBI</v>
      </c>
      <c r="K53" s="96" t="str">
        <f>'Matriz consolidada 2025'!S53</f>
        <v>TRANSFORMACIONES CULTURALES</v>
      </c>
      <c r="L53" s="97" t="str">
        <f>'Matriz consolidada 2025'!T53</f>
        <v>TRANSFORMACIONES CULTURALES</v>
      </c>
    </row>
    <row r="54" spans="1:12" ht="63" customHeight="1" x14ac:dyDescent="0.2">
      <c r="A54" s="93">
        <f>'Matriz consolidada 2025'!A54</f>
        <v>51</v>
      </c>
      <c r="B54" s="94" t="str">
        <f>'Matriz consolidada 2025'!B54</f>
        <v>MISIONALES</v>
      </c>
      <c r="C54" s="95" t="str">
        <f>'Matriz consolidada 2025'!C54</f>
        <v>GESTIÓN DE LA CULTURA CIUDADANA</v>
      </c>
      <c r="D54" s="95" t="str">
        <f>'Matriz consolidada 2025'!D54</f>
        <v>DIRECCIÓN DE TRANSFORMACIONES CULTURALES</v>
      </c>
      <c r="E54" s="95" t="str">
        <f>'Matriz consolidada 2025'!E54</f>
        <v>LÍNEA CALMA</v>
      </c>
      <c r="F54" s="95" t="str">
        <f>'Matriz consolidada 2025'!F54</f>
        <v>EL CENTRO DE CONTACTO QUE PERMITE REALIZAR LA OPERACION DE LA ESTRATEGIA "LINEA CALMA", LA CUAL PROMUEVE EN LA CIUDADANIA UNA TRANSFORMACION CULTURAL DEL MACHISMO</v>
      </c>
      <c r="G54" s="95" t="str">
        <f>'Matriz consolidada 2025'!J54</f>
        <v>DIGITAL</v>
      </c>
      <c r="H54" s="96" t="str">
        <f>'Matriz consolidada 2025'!K54</f>
        <v>ESPAÑOL</v>
      </c>
      <c r="I54" s="96" t="str">
        <f>'Matriz consolidada 2025'!L54</f>
        <v>INFORMACIÓN DISPONIBLE</v>
      </c>
      <c r="J54" s="96" t="str">
        <f>'Matriz consolidada 2025'!P54</f>
        <v>NA</v>
      </c>
      <c r="K54" s="96" t="str">
        <f>'Matriz consolidada 2025'!S54</f>
        <v>TRANSFORMACIONES CULTURALES</v>
      </c>
      <c r="L54" s="97" t="str">
        <f>'Matriz consolidada 2025'!T54</f>
        <v>TRANSFORMACIONES CULTURALES</v>
      </c>
    </row>
    <row r="55" spans="1:12" ht="63" customHeight="1" x14ac:dyDescent="0.2">
      <c r="A55" s="93">
        <f>'Matriz consolidada 2025'!A55</f>
        <v>52</v>
      </c>
      <c r="B55" s="94" t="str">
        <f>'Matriz consolidada 2025'!B55</f>
        <v>MISIONALES</v>
      </c>
      <c r="C55" s="95" t="str">
        <f>'Matriz consolidada 2025'!C55</f>
        <v>GESTIÓN DE LA CULTURA CIUDADANA</v>
      </c>
      <c r="D55" s="95" t="str">
        <f>'Matriz consolidada 2025'!D55</f>
        <v>SUBSECRETARÍA DISTRITAL DE CULTURA CIUDADANA Y GESTIÓN DEL CONOCIMIENTO</v>
      </c>
      <c r="E55" s="95" t="str">
        <f>'Matriz consolidada 2025'!E55</f>
        <v>TOKEN PARA FIRMA DE PLANILLAS</v>
      </c>
      <c r="F55" s="95" t="str">
        <f>'Matriz consolidada 2025'!F55</f>
        <v>PERMITE REALIZAR CON SEGURIDAD Y TRAZABILIDAD LAS APROBACIONES DE LOS PAGOS MENSUALES EN EL MARCO DE LA EJECUCION DEL PROYECTO DE INVERSION 7879 (PDD- ANTERIOR) Y PROYECTO DE INVERSIÓN 7991 (PDD- NUEVO)</v>
      </c>
      <c r="G55" s="95" t="str">
        <f>'Matriz consolidada 2025'!J55</f>
        <v>FÍSICO</v>
      </c>
      <c r="H55" s="96" t="str">
        <f>'Matriz consolidada 2025'!K55</f>
        <v>ESPAÑOL</v>
      </c>
      <c r="I55" s="96" t="str">
        <f>'Matriz consolidada 2025'!L55</f>
        <v>INFORMACIÓN DISPONIBLE</v>
      </c>
      <c r="J55" s="96" t="str">
        <f>'Matriz consolidada 2025'!P55</f>
        <v>N/A</v>
      </c>
      <c r="K55" s="96" t="str">
        <f>'Matriz consolidada 2025'!S55</f>
        <v>N/A</v>
      </c>
      <c r="L55" s="97" t="str">
        <f>'Matriz consolidada 2025'!T55</f>
        <v>N/A</v>
      </c>
    </row>
    <row r="56" spans="1:12" ht="63" customHeight="1" x14ac:dyDescent="0.2">
      <c r="A56" s="93">
        <f>'Matriz consolidada 2025'!A56</f>
        <v>53</v>
      </c>
      <c r="B56" s="94" t="str">
        <f>'Matriz consolidada 2025'!B56</f>
        <v>MISIONALES</v>
      </c>
      <c r="C56" s="95" t="str">
        <f>'Matriz consolidada 2025'!C56</f>
        <v>GESTIÓN DE LA CULTURA CIUDADANA</v>
      </c>
      <c r="D56" s="95" t="str">
        <f>'Matriz consolidada 2025'!D56</f>
        <v>SUBSECRETARÍA DISTRITAL DE CULTURA CIUDADANA Y GESTIÓN DEL CONOCIMIENTO</v>
      </c>
      <c r="E56" s="95" t="str">
        <f>'Matriz consolidada 2025'!E56</f>
        <v>REDES SOCIALES CULTURA CIUDADANA</v>
      </c>
      <c r="F56" s="95" t="str">
        <f>'Matriz consolidada 2025'!F56</f>
        <v>CUENTAS OFICIALES @BOGOTAESCIVICA EN INSTAGRAM, FACEBOOK Y TWITTER DE LA SUBSECRETARÍA DISTRITAL DE CULTURA CIUDADANA</v>
      </c>
      <c r="G56" s="95" t="str">
        <f>'Matriz consolidada 2025'!J56</f>
        <v>DIGITAL</v>
      </c>
      <c r="H56" s="96" t="str">
        <f>'Matriz consolidada 2025'!K56</f>
        <v>ESPAÑOL</v>
      </c>
      <c r="I56" s="96" t="str">
        <f>'Matriz consolidada 2025'!L56</f>
        <v>INFORMACIÓN PUBLICADA</v>
      </c>
      <c r="J56" s="96" t="str">
        <f>'Matriz consolidada 2025'!P56</f>
        <v>MP4, .PNG</v>
      </c>
      <c r="K56" s="96" t="str">
        <f>'Matriz consolidada 2025'!S56</f>
        <v>N/A</v>
      </c>
      <c r="L56" s="97" t="str">
        <f>'Matriz consolidada 2025'!T56</f>
        <v>N/A</v>
      </c>
    </row>
    <row r="57" spans="1:12" ht="63" customHeight="1" x14ac:dyDescent="0.2">
      <c r="A57" s="93">
        <f>'Matriz consolidada 2025'!A57</f>
        <v>54</v>
      </c>
      <c r="B57" s="94" t="str">
        <f>'Matriz consolidada 2025'!B57</f>
        <v>MISIONALES</v>
      </c>
      <c r="C57" s="95" t="str">
        <f>'Matriz consolidada 2025'!C57</f>
        <v>GESTIÓN DE LA CULTURA CIUDADANA</v>
      </c>
      <c r="D57" s="95" t="str">
        <f>'Matriz consolidada 2025'!D57</f>
        <v>SUBSECRETARÍA DISTRITAL DE CULTURA CIUDADANA Y GESTIÓN DEL CONOCIMIENTO</v>
      </c>
      <c r="E57" s="95" t="str">
        <f>'Matriz consolidada 2025'!E57</f>
        <v>PORTAL DE CULTURA CIUDADANA</v>
      </c>
      <c r="F57" s="95" t="str">
        <f>'Matriz consolidada 2025'!F57</f>
        <v>PERMITE EFECTUAR LA DIVULGACIÓN DE LAS ACTIVIDADES, LINEAS DE ACCIÓN, CONOCIMIENTO, POLÍTICAS E INTERVENCIONES EN TEMAS DE CULTURA CIUDADANA</v>
      </c>
      <c r="G57" s="95" t="str">
        <f>'Matriz consolidada 2025'!J57</f>
        <v>DIGITAL</v>
      </c>
      <c r="H57" s="96" t="str">
        <f>'Matriz consolidada 2025'!K57</f>
        <v>ESPAÑOL</v>
      </c>
      <c r="I57" s="96" t="str">
        <f>'Matriz consolidada 2025'!L57</f>
        <v>INFORMACIÓN PUBLICADA</v>
      </c>
      <c r="J57" s="96" t="str">
        <f>'Matriz consolidada 2025'!P57</f>
        <v>PDF. PTT</v>
      </c>
      <c r="K57" s="96" t="str">
        <f>'Matriz consolidada 2025'!S57</f>
        <v>N/A</v>
      </c>
      <c r="L57" s="97" t="str">
        <f>'Matriz consolidada 2025'!T57</f>
        <v>N/A</v>
      </c>
    </row>
    <row r="58" spans="1:12" ht="63" customHeight="1" x14ac:dyDescent="0.2">
      <c r="A58" s="93">
        <f>'Matriz consolidada 2025'!A58</f>
        <v>55</v>
      </c>
      <c r="B58" s="94" t="str">
        <f>'Matriz consolidada 2025'!B58</f>
        <v>MISIONALES</v>
      </c>
      <c r="C58" s="95" t="str">
        <f>'Matriz consolidada 2025'!C58</f>
        <v>GESTIÓN DE INVESTIGACIONES, OBSERVACIONES Y ANALÍTICA DE LA CULTURA, LA RECREACIÓN Y EL DEPORTE</v>
      </c>
      <c r="D58" s="95" t="str">
        <f>'Matriz consolidada 2025'!D58</f>
        <v>DIRECCIÓN DE OBSERVATIORIO Y GESTIÓN DEL CONOCIMIENTO CULTURAL</v>
      </c>
      <c r="E58" s="95" t="str">
        <f>'Matriz consolidada 2025'!E58</f>
        <v>MEDICIONES, ENCUESTAS, SONDEOS Y CONTEOS</v>
      </c>
      <c r="F58" s="95" t="str">
        <f>'Matriz consolidada 2025'!F58</f>
        <v>5 ENCUESTAS DE AMBIENTE Y MANEJO DE RESIDUOS. (ECA: 2024, 2022, 2021, 2020, 2018)
1 ENCUESTA DE CONFIANZA - GÉNERO. (2021)
1 ENCUESTA DE CONFIANZA Y PARTICIPACIÓN (2021)
2 ENCUESTAS DE CULTURA CIUDADANA (2021, Corpovisionarios)
3 ENCUESTAS EN TEMAS DE SALUD Y OTROS (Encuesta de Prácticas Deportivas y Calidad de vida: 2021, 2022, 2024)
3 ENCUESTAS MOVILIDAD (TEMAS: PEATONES, SEGURIDAD VIAL, BICIUSUARIOS, MOVILIDAD SOSTENIBLE)
2 ENCUESTA SOBRE LECTURA, ESCRITURA, ORALIDAD Y EQUIPAMIENTOS CULTURALES. (2021, 2023)
4 CENSOS DE PREDIOS QUE SON BIENES DE INTERÉS CULTURAL (Bosa, Usme, Suba, Teusaquillo) 
2 ENCUESTA INDICADORES DE CULTURA CIUDADANA Y GARANTIA DE DERECHOS (2021, 2023)
1 ENCUESTA DE CULTURA DIGITAL (2022)
1 ENCUESTA A NIVEL DE BOGOTÁ REGIÓN (2022).
2 ENCUESTAS SOBRE DISCRIMINACIONES (2021, 2023)
3 ENCUESTAS SOBRE VIOLENCIA INTERPERSONAL (LINEA CALMA 2021[2], 2022)
3 ENCUESTAS SOBRE VIOLENCIA DE GÉNERO Y TAREAS DEL HOGAR (2021, 2022, 2023)
1 ENCUESTA CARACTERIZACIÓN ESALES (2024)
1 ENCUESTA PERCEPCION PEMP CENTRO HISTÓRICO (2024)
1 ENCUESTA TEATRO CREACIÓN COLECTIVA (2024)
1 ENCUESTA PROYECTO NAVIDAD (2024)
32 ENCUESTAS FESTIVALES AL PARQUE (2024)
2 ENCUESTAS FESTIVAL CENTRO (2024, 2025)
1 ENCUESTA DIAGNOSTICO CONSUMO DE AGUA (2024)
1 ENCUESTA ACCION IBEROAMERICANA BOGOTA (2025)
LAS ENCUESTAS CONTIENEN LAS SIGUIENTES VARIABLES; NOMBRE, TELEFONO, SEXO, GENERO, ORIENTACIÓN SEXUAL, ETNIA, VULNERABILIDAD Y EN ALGUNAS DIRECCIÓN DEL HOGAR, COORDENADAS GEOGRÁFICAS Y PARA LOS CENSOS bic SE RECOGIÓ EL CHIP DEL PREDIO Y EL RUT DE ALGUNOS NEGOCIOS.
PARA LAS ESALES SE CUENTA CON LAS VARIABLES: NIT, NOMBRE DEL REPRESENTANTE LEGAL, CARGO</v>
      </c>
      <c r="G58" s="95" t="str">
        <f>'Matriz consolidada 2025'!J58</f>
        <v>AMBOS</v>
      </c>
      <c r="H58" s="96" t="str">
        <f>'Matriz consolidada 2025'!K58</f>
        <v>ESPAÑOL</v>
      </c>
      <c r="I58" s="96" t="str">
        <f>'Matriz consolidada 2025'!L58</f>
        <v>INFORMACIÓN DISPONIBLE</v>
      </c>
      <c r="J58" s="96" t="str">
        <f>'Matriz consolidada 2025'!P58</f>
        <v>XLSX, SPSS, CSV</v>
      </c>
      <c r="K58" s="96" t="str">
        <f>'Matriz consolidada 2025'!S58</f>
        <v>N/A</v>
      </c>
      <c r="L58" s="97" t="str">
        <f>'Matriz consolidada 2025'!T58</f>
        <v>N/A</v>
      </c>
    </row>
    <row r="59" spans="1:12" ht="63" customHeight="1" x14ac:dyDescent="0.2">
      <c r="A59" s="93">
        <f>'Matriz consolidada 2025'!A59</f>
        <v>56</v>
      </c>
      <c r="B59" s="94" t="str">
        <f>'Matriz consolidada 2025'!B59</f>
        <v>MISIONALES</v>
      </c>
      <c r="C59" s="95" t="str">
        <f>'Matriz consolidada 2025'!C59</f>
        <v>GESTIÓN DE INVESTIGACIONES, OBSERVACIONES Y ANALÍTICA DE LA CULTURA, LA RECREACIÓN Y EL DEPORTE</v>
      </c>
      <c r="D59" s="95" t="str">
        <f>'Matriz consolidada 2025'!D59</f>
        <v>DIRECCIÓN DE OBSERVATIORIO Y GESTIÓN DEL CONOCIMIENTO CULTURAL</v>
      </c>
      <c r="E59" s="95" t="str">
        <f>'Matriz consolidada 2025'!E59</f>
        <v>PROGRAMAS UTILIZADOS PARA EL ANALISÍS, PROCESMAIENTO Y VISUALIZACIÓN DE LOS DATOS</v>
      </c>
      <c r="F59" s="95" t="str">
        <f>'Matriz consolidada 2025'!F59</f>
        <v>SPSS, ARCGIS, POWERBI, KOBO, R, PYTHON</v>
      </c>
      <c r="G59" s="95" t="str">
        <f>'Matriz consolidada 2025'!J59</f>
        <v>DIGITAL</v>
      </c>
      <c r="H59" s="96" t="str">
        <f>'Matriz consolidada 2025'!K59</f>
        <v>ESPAÑOL</v>
      </c>
      <c r="I59" s="96" t="str">
        <f>'Matriz consolidada 2025'!L59</f>
        <v>INFORMACIÓN DISPONIBLE</v>
      </c>
      <c r="J59" s="96" t="str">
        <f>'Matriz consolidada 2025'!P59</f>
        <v>R, XLSX, SAV, VIV, SHP, CSV</v>
      </c>
      <c r="K59" s="96" t="str">
        <f>'Matriz consolidada 2025'!S59</f>
        <v>N/A</v>
      </c>
      <c r="L59" s="97" t="str">
        <f>'Matriz consolidada 2025'!T59</f>
        <v>N/A</v>
      </c>
    </row>
    <row r="60" spans="1:12" ht="63" customHeight="1" x14ac:dyDescent="0.2">
      <c r="A60" s="93">
        <f>'Matriz consolidada 2025'!A60</f>
        <v>57</v>
      </c>
      <c r="B60" s="94" t="str">
        <f>'Matriz consolidada 2025'!B60</f>
        <v>MISIONALES</v>
      </c>
      <c r="C60" s="95" t="str">
        <f>'Matriz consolidada 2025'!C60</f>
        <v>GESTIÓN DE INVESTIGACIONES, OBSERVACIONES Y ANALÍTICA DE LA CULTURA, LA RECREACIÓN Y EL DEPORTE</v>
      </c>
      <c r="D60" s="95" t="str">
        <f>'Matriz consolidada 2025'!D60</f>
        <v>DIRECCIÓN DE OBSERVATIORIO Y GESTIÓN DEL CONOCIMIENTO CULTURAL</v>
      </c>
      <c r="E60" s="95" t="str">
        <f>'Matriz consolidada 2025'!E60</f>
        <v>PUBLICACIONES</v>
      </c>
      <c r="F60" s="95" t="str">
        <f>'Matriz consolidada 2025'!F60</f>
        <v>PUBLICACIONES, INFORMES ESTADÍSTICOS, BOLETINES, INFOGRAMAS, PANCARTAS, FOLLETOS, PRESENTACIONES.</v>
      </c>
      <c r="G60" s="95" t="str">
        <f>'Matriz consolidada 2025'!J60</f>
        <v>DIGITAL</v>
      </c>
      <c r="H60" s="96" t="str">
        <f>'Matriz consolidada 2025'!K60</f>
        <v>ESPAÑOL</v>
      </c>
      <c r="I60" s="96" t="str">
        <f>'Matriz consolidada 2025'!L60</f>
        <v>INFORMACIÓN PUBLICADA</v>
      </c>
      <c r="J60" s="96" t="str">
        <f>'Matriz consolidada 2025'!P60</f>
        <v>PDF, PPTX, HTML, DOCX,</v>
      </c>
      <c r="K60" s="96" t="str">
        <f>'Matriz consolidada 2025'!S60</f>
        <v>N/A</v>
      </c>
      <c r="L60" s="97" t="str">
        <f>'Matriz consolidada 2025'!T60</f>
        <v>N/A</v>
      </c>
    </row>
    <row r="61" spans="1:12" ht="63" customHeight="1" x14ac:dyDescent="0.2">
      <c r="A61" s="93">
        <f>'Matriz consolidada 2025'!A61</f>
        <v>58</v>
      </c>
      <c r="B61" s="94" t="str">
        <f>'Matriz consolidada 2025'!B61</f>
        <v>MISIONALES</v>
      </c>
      <c r="C61" s="95" t="str">
        <f>'Matriz consolidada 2025'!C61</f>
        <v>GESTIÓN DE INVESTIGACIONES, OBSERVACIONES Y ANALÍTICA DE LA CULTURA, LA RECREACIÓN Y EL DEPORTE</v>
      </c>
      <c r="D61" s="95" t="str">
        <f>'Matriz consolidada 2025'!D61</f>
        <v>DIRECCIÓN DE OBSERVATIORIO Y GESTIÓN DEL CONOCIMIENTO CULTURAL</v>
      </c>
      <c r="E61" s="95" t="str">
        <f>'Matriz consolidada 2025'!E61</f>
        <v xml:space="preserve">REPOSITORIO PLAN ANUAL DE INVESTIGACIONES 2023
REPOSITORIO PLAN ANUAL DE INVESTIGACIONES 2024
</v>
      </c>
      <c r="F61" s="95" t="str">
        <f>'Matriz consolidada 2025'!F61</f>
        <v>DISPOSICIÓN DE DATOS E INFORMACIÓN RELEVANTE RESULTANTE DE LAS INVESTIGACIONES</v>
      </c>
      <c r="G61" s="95" t="str">
        <f>'Matriz consolidada 2025'!J61</f>
        <v>DIGITAL</v>
      </c>
      <c r="H61" s="96" t="str">
        <f>'Matriz consolidada 2025'!K61</f>
        <v>ESPAÑOL</v>
      </c>
      <c r="I61" s="96" t="str">
        <f>'Matriz consolidada 2025'!L61</f>
        <v>INFORMACIÓN PUBLICADA</v>
      </c>
      <c r="J61" s="96" t="str">
        <f>'Matriz consolidada 2025'!P61</f>
        <v>PDF</v>
      </c>
      <c r="K61" s="96" t="str">
        <f>'Matriz consolidada 2025'!S61</f>
        <v>N/A</v>
      </c>
      <c r="L61" s="97" t="str">
        <f>'Matriz consolidada 2025'!T61</f>
        <v>N/A</v>
      </c>
    </row>
    <row r="62" spans="1:12" ht="63" customHeight="1" x14ac:dyDescent="0.2">
      <c r="A62" s="93">
        <f>'Matriz consolidada 2025'!A62</f>
        <v>59</v>
      </c>
      <c r="B62" s="94" t="str">
        <f>'Matriz consolidada 2025'!B62</f>
        <v>MISIONALES</v>
      </c>
      <c r="C62" s="95" t="str">
        <f>'Matriz consolidada 2025'!C62</f>
        <v>GESTIÓN DE INVESTIGACIONES, OBSERVACIONES Y ANALÍTICA DE LA CULTURA, LA RECREACIÓN Y EL DEPORTE</v>
      </c>
      <c r="D62" s="95" t="str">
        <f>'Matriz consolidada 2025'!D62</f>
        <v>DIRECCIÓN DE OBSERVATIORIO Y GESTIÓN DEL CONOCIMIENTO CULTURAL</v>
      </c>
      <c r="E62" s="95" t="str">
        <f>'Matriz consolidada 2025'!E62</f>
        <v>ROLES IMPORTANTES (PERSONAL CRITICO DEL PROCESO)</v>
      </c>
      <c r="F62" s="95" t="str">
        <f>'Matriz consolidada 2025'!F62</f>
        <v xml:space="preserve">LIDER DE ANALÍTICA Y MEDICIONES EN CAMPO
LIDER DE SISTEMAS DE INFORMACION Y NARRATIVAS
PROFESIONAL ESPECIALIZADO
</v>
      </c>
      <c r="G62" s="95" t="str">
        <f>'Matriz consolidada 2025'!J62</f>
        <v>AMBOS</v>
      </c>
      <c r="H62" s="96" t="str">
        <f>'Matriz consolidada 2025'!K62</f>
        <v>ESPAÑOL</v>
      </c>
      <c r="I62" s="96" t="str">
        <f>'Matriz consolidada 2025'!L62</f>
        <v>INFORMACIÓN DISPONIBLE</v>
      </c>
      <c r="J62" s="96" t="str">
        <f>'Matriz consolidada 2025'!P62</f>
        <v>N/A</v>
      </c>
      <c r="K62" s="96" t="str">
        <f>'Matriz consolidada 2025'!S62</f>
        <v>N/A</v>
      </c>
      <c r="L62" s="97" t="str">
        <f>'Matriz consolidada 2025'!T62</f>
        <v>N/A</v>
      </c>
    </row>
    <row r="63" spans="1:12" ht="63" customHeight="1" x14ac:dyDescent="0.2">
      <c r="A63" s="93">
        <f>'Matriz consolidada 2025'!A63</f>
        <v>60</v>
      </c>
      <c r="B63" s="94" t="str">
        <f>'Matriz consolidada 2025'!B63</f>
        <v>MISIONALES</v>
      </c>
      <c r="C63" s="95" t="str">
        <f>'Matriz consolidada 2025'!C63</f>
        <v>GESTIÓN DE INVESTIGACIONES, OBSERVACIONES Y ANALÍTICA DE LA CULTURA, LA RECREACIÓN Y EL DEPORTE</v>
      </c>
      <c r="D63" s="95" t="str">
        <f>'Matriz consolidada 2025'!D63</f>
        <v>DIRECCIÓN DE OBSERVATIORIO Y GESTIÓN DEL CONOCIMIENTO CULTURAL</v>
      </c>
      <c r="E63" s="95" t="str">
        <f>'Matriz consolidada 2025'!E63</f>
        <v xml:space="preserve">PLAN ANUAL DE INVESTIGACIONES 2024
</v>
      </c>
      <c r="F63" s="95" t="str">
        <f>'Matriz consolidada 2025'!F63</f>
        <v>LISTADO DE ARCHIVOS RELACIONADOS CON DOCUMENTOS, PUBLICACIONES, PRESENTACIONES, VIDEOS QUE SON EL RESULTADO DE INVESTIGACIONES DEL SECTOR CULTURA, RECREACIÓN Y DEPORTE.</v>
      </c>
      <c r="G63" s="95" t="str">
        <f>'Matriz consolidada 2025'!J63</f>
        <v>DIGITAL</v>
      </c>
      <c r="H63" s="96" t="str">
        <f>'Matriz consolidada 2025'!K63</f>
        <v>ESPAÑOL</v>
      </c>
      <c r="I63" s="96" t="str">
        <f>'Matriz consolidada 2025'!L63</f>
        <v>INFORMACIÓN DISPONIBLE</v>
      </c>
      <c r="J63" s="96" t="str">
        <f>'Matriz consolidada 2025'!P63</f>
        <v>SQL, Excel, GoogleSheets</v>
      </c>
      <c r="K63" s="96" t="str">
        <f>'Matriz consolidada 2025'!S63</f>
        <v>N/A</v>
      </c>
      <c r="L63" s="97" t="str">
        <f>'Matriz consolidada 2025'!T63</f>
        <v>N/A</v>
      </c>
    </row>
    <row r="64" spans="1:12" ht="63" customHeight="1" x14ac:dyDescent="0.2">
      <c r="A64" s="93">
        <f>'Matriz consolidada 2025'!A64</f>
        <v>61</v>
      </c>
      <c r="B64" s="94" t="str">
        <f>'Matriz consolidada 2025'!B64</f>
        <v>MISIONALES</v>
      </c>
      <c r="C64" s="95" t="str">
        <f>'Matriz consolidada 2025'!C64</f>
        <v xml:space="preserve">GESTIÓN DE LA APROPIACIÓN DE LA INFRAESTRUCTURA Y PATRIMONIO CULTURAL 
</v>
      </c>
      <c r="D64" s="95" t="str">
        <f>'Matriz consolidada 2025'!D64</f>
        <v>SUBDIRECCIÓN DE INFRAESTRUCTURA Y PATRIMONIO CULTURAL</v>
      </c>
      <c r="E64" s="95" t="str">
        <f>'Matriz consolidada 2025'!E64</f>
        <v>DOCUMENTOS DE INSTANCIAS DE LAS SIGUIENTES INSTANCIAS DE PARTICIPACIÓN: CONSEJO DISTRITAL DE INFRAESTRUCTURA CULTURAL</v>
      </c>
      <c r="F64" s="95" t="str">
        <f>'Matriz consolidada 2025'!F64</f>
        <v xml:space="preserve">ESTE ACTIVO CONTIENE:
- ACTAS, 
- INFORME, 
- DOCUMENTOS TÉCNICOS 
</v>
      </c>
      <c r="G64" s="95" t="str">
        <f>'Matriz consolidada 2025'!J64</f>
        <v>DIGITAL</v>
      </c>
      <c r="H64" s="96" t="str">
        <f>'Matriz consolidada 2025'!K64</f>
        <v>ESPAÑOL</v>
      </c>
      <c r="I64" s="96" t="str">
        <f>'Matriz consolidada 2025'!L64</f>
        <v>INFORMACIÓN DISPONIBLE</v>
      </c>
      <c r="J64" s="96" t="str">
        <f>'Matriz consolidada 2025'!P64</f>
        <v>.PDF</v>
      </c>
      <c r="K64" s="96" t="str">
        <f>'Matriz consolidada 2025'!S64</f>
        <v>ACTAS</v>
      </c>
      <c r="L64" s="97" t="str">
        <f>'Matriz consolidada 2025'!T64</f>
        <v>ACTAS DEL CONSEJO DISTRITAL DE INFRAESTRUCTURA CULTURAL</v>
      </c>
    </row>
    <row r="65" spans="1:12" ht="63" customHeight="1" x14ac:dyDescent="0.2">
      <c r="A65" s="93">
        <f>'Matriz consolidada 2025'!A65</f>
        <v>62</v>
      </c>
      <c r="B65" s="94" t="str">
        <f>'Matriz consolidada 2025'!B65</f>
        <v>MISIONALES</v>
      </c>
      <c r="C65" s="95" t="str">
        <f>'Matriz consolidada 2025'!C65</f>
        <v xml:space="preserve">GESTIÓN DE LA APROPIACIÓN DE LA INFRAESTRUCTURA Y PATRIMONIO CULTURAL 
</v>
      </c>
      <c r="D65" s="95" t="str">
        <f>'Matriz consolidada 2025'!D65</f>
        <v>SUBDIRECCIÓN DE INFRAESTRUCTURA Y PATRIMONIO CULTURAL</v>
      </c>
      <c r="E65" s="95" t="str">
        <f>'Matriz consolidada 2025'!E65</f>
        <v>DOCUMENTOS PARA LA PROTECCIÓN Y CONSERVACIÓN A LOS BIENES DE INTERÉS CULTURAL (PROCEDIMIENTO POLICIVO Y SANCIONATORIO FRENTE A LAS FALTAS Y COMPORTAMIENTOS CONTRARIOS A LA PROTECCIÓN Y CONSERVACIÓN DEL PATRIMONIO CULTURAL)</v>
      </c>
      <c r="F65" s="95" t="str">
        <f>'Matriz consolidada 2025'!F65</f>
        <v>ESTE ACTIVO CONTIENE: 
- DENUNCIA - ORFEO
- ACTAS DE VISITA
- INFORMES TÉCNICOS 
- RESOLUCIONES EXPEDIDAS POR LA SECRETARÍA CULTURA RECREACIÓN Y DEPORTE 
- LISTADOS DE TODOS LOS BIENES CULTURALES DE LA CIUDAD
- VIDEOS DE AUDIENCIAS PÚBLICAS 
- REGISTRO FOTOGRÁFICO Y PLANIMETRÍA 
- ACTAS DE AUDIENCIA
- AUTOS 
- COMUNICACIONES OFICIALES</v>
      </c>
      <c r="G65" s="95" t="str">
        <f>'Matriz consolidada 2025'!J65</f>
        <v>AMBOS</v>
      </c>
      <c r="H65" s="96" t="str">
        <f>'Matriz consolidada 2025'!K65</f>
        <v>ESPAÑOL</v>
      </c>
      <c r="I65" s="96" t="str">
        <f>'Matriz consolidada 2025'!L65</f>
        <v>INFORMACIÓN DISPONIBLE</v>
      </c>
      <c r="J65" s="96" t="str">
        <f>'Matriz consolidada 2025'!P65</f>
        <v>.XLS, .PDF, .MP4, .DOC, .DWG, JPG</v>
      </c>
      <c r="K65" s="96" t="str">
        <f>'Matriz consolidada 2025'!S65</f>
        <v>DECLARATORIA DE BIENES DE INTERÉS CULTURAL</v>
      </c>
      <c r="L65" s="97" t="str">
        <f>'Matriz consolidada 2025'!T65</f>
        <v>DECLARATORIA DE BIENES DE INTERÉS CULTURAL</v>
      </c>
    </row>
    <row r="66" spans="1:12" ht="63" customHeight="1" x14ac:dyDescent="0.2">
      <c r="A66" s="93">
        <f>'Matriz consolidada 2025'!A66</f>
        <v>63</v>
      </c>
      <c r="B66" s="94" t="str">
        <f>'Matriz consolidada 2025'!B66</f>
        <v>MISIONALES</v>
      </c>
      <c r="C66" s="95" t="str">
        <f>'Matriz consolidada 2025'!C66</f>
        <v xml:space="preserve">GESTIÓN DE LA APROPIACIÓN DE LA INFRAESTRUCTURA Y PATRIMONIO CULTURAL 
</v>
      </c>
      <c r="D66" s="95" t="str">
        <f>'Matriz consolidada 2025'!D66</f>
        <v>SUBDIRECCIÓN DE INFRAESTRUCTURA Y PATRIMONIO CULTURAL</v>
      </c>
      <c r="E66" s="95" t="str">
        <f>'Matriz consolidada 2025'!E66</f>
        <v>BASE DE DATOS - MATRIZ DE SEGUIMIENTO Y CONTROL DE LOS PROCESOS POLICIVOS Y SANCIONATORIO ADELANTADOS FRENTE A LAS FALTAS DE COMPORTAMIENTOS CONTRARIOS A LA PROTECCIÓN Y CONSERVACIÓN DEL PATRIMONIO</v>
      </c>
      <c r="F66" s="95" t="str">
        <f>'Matriz consolidada 2025'!F66</f>
        <v xml:space="preserve">ESTE ACTIVO ES UNA BASE DATOS, CONTIENEN INFORMACIÓN SOBRE:
- DIRECCIÓN
- NÚMERO DE CHIP
- EXPEDIENTE
- DOCUMENTOS DE ENTRADA Y SALIDA
- DOCUMENTOS DE BASE
- TELÉFONO 
- CORREO
- DATOS PERSONALES 
</v>
      </c>
      <c r="G66" s="95" t="str">
        <f>'Matriz consolidada 2025'!J66</f>
        <v>DIGITAL</v>
      </c>
      <c r="H66" s="96" t="str">
        <f>'Matriz consolidada 2025'!K66</f>
        <v>ESPAÑOL</v>
      </c>
      <c r="I66" s="96" t="str">
        <f>'Matriz consolidada 2025'!L66</f>
        <v>INFORMACIÓN DISPONIBLE</v>
      </c>
      <c r="J66" s="96" t="str">
        <f>'Matriz consolidada 2025'!P66</f>
        <v>.XLS</v>
      </c>
      <c r="K66" s="96" t="str">
        <f>'Matriz consolidada 2025'!S66</f>
        <v>DECLARATORIA DE BIENES DE INTERÉS CULTURAL</v>
      </c>
      <c r="L66" s="97" t="str">
        <f>'Matriz consolidada 2025'!T66</f>
        <v>DECLARATORIA DE BIENES DE INTERÉS CULTURAL</v>
      </c>
    </row>
    <row r="67" spans="1:12" ht="63" customHeight="1" x14ac:dyDescent="0.2">
      <c r="A67" s="93">
        <f>'Matriz consolidada 2025'!A67</f>
        <v>64</v>
      </c>
      <c r="B67" s="94" t="str">
        <f>'Matriz consolidada 2025'!B67</f>
        <v>MISIONALES</v>
      </c>
      <c r="C67" s="95" t="str">
        <f>'Matriz consolidada 2025'!C67</f>
        <v xml:space="preserve">GESTIÓN DE LA APROPIACIÓN DE LA INFRAESTRUCTURA Y PATRIMONIO CULTURAL 
</v>
      </c>
      <c r="D67" s="95" t="str">
        <f>'Matriz consolidada 2025'!D67</f>
        <v>SUBDIRECCIÓN DE INFRAESTRUCTURA Y PATRIMONIO CULTURAL</v>
      </c>
      <c r="E67" s="95" t="str">
        <f>'Matriz consolidada 2025'!E67</f>
        <v>BASE DE DATOS - MATRIZ DE SEGUIMIENTO A TRAMITES DECRETO 070 DE 2015-DECRETO 522 DE 2023 - RELACIONADOS CON EL SISTEMA DISTRITAL DE PATRIMONIO CULTURAL</v>
      </c>
      <c r="F67" s="95" t="str">
        <f>'Matriz consolidada 2025'!F67</f>
        <v>BASE DE DATOS QUE CONTIENE INFORMACIÓN DEL DECRETO 070 DE 2015-DECRETO 522 DE 2023 TAL COMO:
- FECHA DE RADICADO
- TIPO DE SOLICITUD 
- COMUNICACIONES DE ENTRADA Y SALIDA DE CADA UNO DE LOS TRÁMITES 
INFORMACIÓN SOBRE LAS RESOLUCIONES SISTEMA DISTRITAL DE PATRIMONIO CULTURAL:
- NUMERO DE RESOLUCIÓN 
- DATOS INMUEBLE
- DECISIÓN ADOPTADA</v>
      </c>
      <c r="G67" s="95" t="str">
        <f>'Matriz consolidada 2025'!J67</f>
        <v>DIGITAL</v>
      </c>
      <c r="H67" s="96" t="str">
        <f>'Matriz consolidada 2025'!K67</f>
        <v>ESPAÑOL</v>
      </c>
      <c r="I67" s="96" t="str">
        <f>'Matriz consolidada 2025'!L67</f>
        <v>INFORMACIÓN DISPONIBLE</v>
      </c>
      <c r="J67" s="96" t="str">
        <f>'Matriz consolidada 2025'!P67</f>
        <v>.XLS</v>
      </c>
      <c r="K67" s="96" t="str">
        <f>'Matriz consolidada 2025'!S67</f>
        <v>DECLARATORIA DE BIENES DE INTERÉS CULTURAL</v>
      </c>
      <c r="L67" s="97" t="str">
        <f>'Matriz consolidada 2025'!T67</f>
        <v>DECLARATORIA DE BIENES DE INTERÉS CULTURAL</v>
      </c>
    </row>
    <row r="68" spans="1:12" ht="63" customHeight="1" x14ac:dyDescent="0.2">
      <c r="A68" s="93">
        <f>'Matriz consolidada 2025'!A68</f>
        <v>65</v>
      </c>
      <c r="B68" s="94" t="str">
        <f>'Matriz consolidada 2025'!B68</f>
        <v>MISIONALES</v>
      </c>
      <c r="C68" s="95" t="str">
        <f>'Matriz consolidada 2025'!C68</f>
        <v xml:space="preserve">GESTIÓN DE LA APROPIACIÓN DE LA INFRAESTRUCTURA Y PATRIMONIO CULTURAL 
</v>
      </c>
      <c r="D68" s="95" t="str">
        <f>'Matriz consolidada 2025'!D68</f>
        <v>SUBDIRECCIÓN DE INFRAESTRUCTURA Y PATRIMONIO CULTURAL</v>
      </c>
      <c r="E68" s="95" t="str">
        <f>'Matriz consolidada 2025'!E68</f>
        <v>SECCIÓN FORTALECIMIENTO DE LA INFRAESTRUCTURA CULTURAL DE LA PÁGINA WEB SECRETARÍA DE CULTURA, RECREACIÓN Y DEPORTE</v>
      </c>
      <c r="F68" s="95" t="str">
        <f>'Matriz consolidada 2025'!F68</f>
        <v>SECCIÓN DE LA PÁGINA WEB DE LA SECRETARÍA DE CULTURA, RECREACIÓN DEPORTE/ FORTALECIMIENTO DE LA INFRAESTRUCTURA CULTURAL QUE CONTIENE INFORMACIÓN SOBRE: 
- LAS ACTAS DE LAS SESIONES DE REUNIÓN DEL COMITÉ DE LA CONTRIBUCIÓN PARAFISCAL CULTURAL
- BANCO DE PROYECTOS (METODOLOGÍA, ANEXOS Y FORMATOS GUÍA).
- LA CONVOCATORIA (REQUISITOS, CRONOGRAMA, ALCANCE, ANEXOS).</v>
      </c>
      <c r="G68" s="95" t="str">
        <f>'Matriz consolidada 2025'!J68</f>
        <v>DIGITAL</v>
      </c>
      <c r="H68" s="96" t="str">
        <f>'Matriz consolidada 2025'!K68</f>
        <v>ESPAÑOL</v>
      </c>
      <c r="I68" s="96" t="str">
        <f>'Matriz consolidada 2025'!L68</f>
        <v>INFORMACIÓN PUBLICADA</v>
      </c>
      <c r="J68" s="96" t="str">
        <f>'Matriz consolidada 2025'!P68</f>
        <v>.PDF, XLS, .DOCX</v>
      </c>
      <c r="K68" s="96" t="str">
        <f>'Matriz consolidada 2025'!S68</f>
        <v>N/A</v>
      </c>
      <c r="L68" s="97" t="str">
        <f>'Matriz consolidada 2025'!T68</f>
        <v>N/A</v>
      </c>
    </row>
    <row r="69" spans="1:12" ht="63" customHeight="1" x14ac:dyDescent="0.2">
      <c r="A69" s="93">
        <f>'Matriz consolidada 2025'!A69</f>
        <v>66</v>
      </c>
      <c r="B69" s="94" t="str">
        <f>'Matriz consolidada 2025'!B69</f>
        <v>MISIONALES</v>
      </c>
      <c r="C69" s="95" t="str">
        <f>'Matriz consolidada 2025'!C69</f>
        <v xml:space="preserve">GESTIÓN DE LA APROPIACIÓN DE LA INFRAESTRUCTURA Y PATRIMONIO CULTURAL 
</v>
      </c>
      <c r="D69" s="95" t="str">
        <f>'Matriz consolidada 2025'!D69</f>
        <v>SUBDIRECCIÓN DE INFRAESTRUCTURA Y PATRIMONIO CULTURAL</v>
      </c>
      <c r="E69" s="95" t="str">
        <f>'Matriz consolidada 2025'!E69</f>
        <v>BASE DE DATOS - MATRIZ DE SEGUIMIENTO DE PROYECTOS DE INFRAESTRUCTURA CULTURAL FINANCIADOS CON RECURSOS DE LA CONSTRIBUCIÓN PARAFISCAL CULTURAL</v>
      </c>
      <c r="F69" s="95" t="str">
        <f>'Matriz consolidada 2025'!F69</f>
        <v>BASE DE DATOS DE PROYECTOS PRESENTADOS A LA CONVOCATORIA LEY DEL ESPECTÁCULO PÚBLICO A TRAVÉS DEL APLICATIVO SICON, ESTE ACTIVO DE INFORMACIÓN CONTIENE:
- NOMBRE DE LA ORGANIZACIÓN, 
- NOMBRE DEL REPRESENTANTE LEGAL, 
- NIT, 
- CÉDULA ,
- NOMBRE DEL PROYECTO,
- ESPECIFICACIONES TÉCNICAS, 
- PRESUPUESTO PRESENTADO EN LA CONVOCATORIA</v>
      </c>
      <c r="G69" s="95" t="str">
        <f>'Matriz consolidada 2025'!J69</f>
        <v>DIGITAL</v>
      </c>
      <c r="H69" s="96" t="str">
        <f>'Matriz consolidada 2025'!K69</f>
        <v>ESPAÑOL</v>
      </c>
      <c r="I69" s="96" t="str">
        <f>'Matriz consolidada 2025'!L69</f>
        <v>INFORMACIÓN DISPONIBLE</v>
      </c>
      <c r="J69" s="96" t="str">
        <f>'Matriz consolidada 2025'!P69</f>
        <v>.XLS</v>
      </c>
      <c r="K69" s="96" t="str">
        <f>'Matriz consolidada 2025'!S69</f>
        <v>PROYECTOS
ADMINISTRACIÓN DE RECURSOS DE ESPECTÁCULOS PÚBLICOS DE LAS ARTES ESCÉNICAS</v>
      </c>
      <c r="L69" s="97" t="str">
        <f>'Matriz consolidada 2025'!T69</f>
        <v>PROYECTOS DE INFRAESTRUCTURA CULTURAL
ADMINISTRACIÓN DE RECURSOS DE ESPECTÁCULOS PÚBLICOS DE LAS ARTES ESCÉNICAS EN ESCÉNICAS DE CARÁCTER PÚBLICO
ADMINISTRACIÓN DE RECURSOS DE ESPECTÁCULOS PÚBLICOS DE LAS ARTES ESCÉNICAS EN ESCÉNICAS DE CARÁCTER PRIVADO O MIXTO</v>
      </c>
    </row>
    <row r="70" spans="1:12" ht="63" customHeight="1" x14ac:dyDescent="0.2">
      <c r="A70" s="93">
        <f>'Matriz consolidada 2025'!A70</f>
        <v>67</v>
      </c>
      <c r="B70" s="94" t="str">
        <f>'Matriz consolidada 2025'!B70</f>
        <v>MISIONALES</v>
      </c>
      <c r="C70" s="95" t="str">
        <f>'Matriz consolidada 2025'!C70</f>
        <v xml:space="preserve">GESTIÓN DE LA APROPIACIÓN DE LA INFRAESTRUCTURA Y PATRIMONIO CULTURAL 
</v>
      </c>
      <c r="D70" s="95" t="str">
        <f>'Matriz consolidada 2025'!D70</f>
        <v>SUBDIRECCIÓN DE INFRAESTRUCTURA Y PATRIMONIO CULTURAL</v>
      </c>
      <c r="E70" s="95" t="str">
        <f>'Matriz consolidada 2025'!E70</f>
        <v>DOCUMENTOS PROYECTOS DE INFRAESTRUCTURA CULTURAL</v>
      </c>
      <c r="F70" s="95" t="str">
        <f>'Matriz consolidada 2025'!F70</f>
        <v>ESTE ACTIVO ESTÁ CONFORMADO POR: 
- ACTAS DEL COMITÉ DE LA CONTRIBUCIÓN PARAFISCAL EN LAS QUE SE REGISTRAN LOS RECURSOS ASIGNADOS PARA LA CONVOCATORIA LEY DEL ESPECTÁCULO PÚBLICO Y LOS BENEFICIARIOS DE LAS CONVOCATORIAS, 
- INFORMES DE EJECUCIÓN DE LOS PROYECTOS BENEFICIARIOS, 
- CONTRATOS,
- CONVENIOS, 
- CONCEPTOS TÉCNICOS, 
- ESTUDIOS Y DISEÑOS, 
- PLANES DE GESTIÓN SOCIAL, 
- MODELOS DE GESTIÓN Y OPERACIÓN, 
- INFORMES DE EJECUCIÓN DE LOS PROYECTOS DE INFRAESTRUCTURA CULTURAL, 
- ACTAS DE SEGUIMIENTO</v>
      </c>
      <c r="G70" s="95" t="str">
        <f>'Matriz consolidada 2025'!J70</f>
        <v>AMBOS</v>
      </c>
      <c r="H70" s="96" t="str">
        <f>'Matriz consolidada 2025'!K70</f>
        <v>ESPAÑOL</v>
      </c>
      <c r="I70" s="96" t="str">
        <f>'Matriz consolidada 2025'!L70</f>
        <v>INFORMACIÓN DISPONIBLE</v>
      </c>
      <c r="J70" s="96" t="str">
        <f>'Matriz consolidada 2025'!P70</f>
        <v>.XLS, .PDF, .MP4, .DOC, .DWG, JPG</v>
      </c>
      <c r="K70" s="96" t="str">
        <f>'Matriz consolidada 2025'!S70</f>
        <v>PROYECTOS
ADMINISTRACIÓN DE RECURSOS DE ESPECTÁCULOS PÚBLICOS DE LAS ARTES ESCÉNICAS</v>
      </c>
      <c r="L70" s="97" t="str">
        <f>'Matriz consolidada 2025'!T70</f>
        <v>PROYECTOS DE INFRAESTRUCTURA CULTURAL
ADMINISTRACIÓN DE RECURSOS DE ESPECTÁCULOS PÚBLICOS DE LAS ARTES ESCÉNICAS EN ESCÉNICAS DE CARÁCTER PÚBLICO
ADMINISTRACIÓN DE RECURSOS DE ESPECTÁCULOS PÚBLICOS DE LAS ARTES ESCÉNICAS EN ESCÉNICAS DE CARÁCTER PRIVADO O MIXTO</v>
      </c>
    </row>
    <row r="71" spans="1:12" ht="63" customHeight="1" x14ac:dyDescent="0.2">
      <c r="A71" s="93">
        <f>'Matriz consolidada 2025'!A71</f>
        <v>68</v>
      </c>
      <c r="B71" s="94" t="str">
        <f>'Matriz consolidada 2025'!B71</f>
        <v>MISIONALES</v>
      </c>
      <c r="C71" s="95" t="str">
        <f>'Matriz consolidada 2025'!C71</f>
        <v>GESTIÓN DE LA PROMOCIÓN DE AGENTES Y PRÁCTICAS CULTURALES Y RECREODEPORTIVAS</v>
      </c>
      <c r="D71" s="95" t="str">
        <f>'Matriz consolidada 2025'!D71</f>
        <v>SUBDIRECCIÓN DE GESTIÓN CULTURAL Y ARTISTICA</v>
      </c>
      <c r="E71" s="95" t="str">
        <f>'Matriz consolidada 2025'!E71</f>
        <v>BASE DE DATOS DE CONTACTOS DE LAS MESAS LOCALES DE GRAFITI Y/O DEL REPRESENTANTE</v>
      </c>
      <c r="F71" s="95" t="str">
        <f>'Matriz consolidada 2025'!F71</f>
        <v>ESTE ACTIVO DE INMFORMACIÓN CONTIENE DATOS DE CONTACTO DE LAS MESAS LOCALES DE GRAFITI Y/O DEL REPRESENTANTE TALES COMO NOMBRE Y EMAIL</v>
      </c>
      <c r="G71" s="95" t="str">
        <f>'Matriz consolidada 2025'!J71</f>
        <v>DIGITAL</v>
      </c>
      <c r="H71" s="96" t="str">
        <f>'Matriz consolidada 2025'!K71</f>
        <v>ESPAÑOL</v>
      </c>
      <c r="I71" s="96" t="str">
        <f>'Matriz consolidada 2025'!L71</f>
        <v>INFORMACIÓN DISPONIBLE</v>
      </c>
      <c r="J71" s="96" t="str">
        <f>'Matriz consolidada 2025'!P71</f>
        <v>,XLS</v>
      </c>
      <c r="K71" s="96" t="str">
        <f>'Matriz consolidada 2025'!S71</f>
        <v>PROCESOS</v>
      </c>
      <c r="L71" s="97" t="str">
        <f>'Matriz consolidada 2025'!T71</f>
        <v>PROCESOS DE PROMOCIÓN PARA LA PRÁCTICA RESPONSABLE DEL GRAFITI</v>
      </c>
    </row>
    <row r="72" spans="1:12" ht="63" customHeight="1" x14ac:dyDescent="0.2">
      <c r="A72" s="93">
        <f>'Matriz consolidada 2025'!A72</f>
        <v>69</v>
      </c>
      <c r="B72" s="94" t="str">
        <f>'Matriz consolidada 2025'!B72</f>
        <v>MISIONALES</v>
      </c>
      <c r="C72" s="95" t="str">
        <f>'Matriz consolidada 2025'!C72</f>
        <v>GESTIÓN DE LA PROMOCIÓN DE AGENTES Y PRÁCTICAS CULTURALES Y RECREODEPORTIVAS</v>
      </c>
      <c r="D72" s="95" t="str">
        <f>'Matriz consolidada 2025'!D72</f>
        <v>SUBDIRECCIÓN DE GESTIÓN CULTURAL Y ARTISTICA</v>
      </c>
      <c r="E72" s="95" t="str">
        <f>'Matriz consolidada 2025'!E72</f>
        <v>PÁGINA WEB BOGOTÁ DISTRITO GRAFITI</v>
      </c>
      <c r="F72" s="95" t="str">
        <f>'Matriz consolidada 2025'!F72</f>
        <v>PÁGINA WEB QUE CONTIENE LA MEMORIA DE LAS INTERVENCIONES REALIZADAS EN EL MARCO DE LA ESTRATÉGIA DE ARTE URBANO RESPONSABLE</v>
      </c>
      <c r="G72" s="95" t="str">
        <f>'Matriz consolidada 2025'!J72</f>
        <v>DIGITAL</v>
      </c>
      <c r="H72" s="96" t="str">
        <f>'Matriz consolidada 2025'!K72</f>
        <v>ESPAÑOL</v>
      </c>
      <c r="I72" s="96" t="str">
        <f>'Matriz consolidada 2025'!L72</f>
        <v>INFORMACIÓN PUBLICADA</v>
      </c>
      <c r="J72" s="96" t="str">
        <f>'Matriz consolidada 2025'!P72</f>
        <v>.JPG,PNG,PDF,TIFF,MP4</v>
      </c>
      <c r="K72" s="96" t="str">
        <f>'Matriz consolidada 2025'!S72</f>
        <v>N/A</v>
      </c>
      <c r="L72" s="97" t="str">
        <f>'Matriz consolidada 2025'!T72</f>
        <v>N/A</v>
      </c>
    </row>
    <row r="73" spans="1:12" ht="63" customHeight="1" x14ac:dyDescent="0.2">
      <c r="A73" s="93">
        <f>'Matriz consolidada 2025'!A73</f>
        <v>70</v>
      </c>
      <c r="B73" s="94" t="str">
        <f>'Matriz consolidada 2025'!B73</f>
        <v>MISIONALES</v>
      </c>
      <c r="C73" s="95" t="str">
        <f>'Matriz consolidada 2025'!C73</f>
        <v>GESTIÓN DE LA PROMOCIÓN DE AGENTES Y PRÁCTICAS CULTURALES Y RECREODEPORTIVAS</v>
      </c>
      <c r="D73" s="95" t="str">
        <f>'Matriz consolidada 2025'!D73</f>
        <v>SUBDIRECCIÓN DE GESTIÓN CULTURAL Y ARTISTICA</v>
      </c>
      <c r="E73" s="95" t="str">
        <f>'Matriz consolidada 2025'!E73</f>
        <v>DOCUMENTOS DE INSCRIPCIÓN A LA OFERTA DE FORMACIÓN TITULADA Y COMPLEMENTARIA CONVENIO SENA - SCRD</v>
      </c>
      <c r="F73" s="95" t="str">
        <f>'Matriz consolidada 2025'!F73</f>
        <v xml:space="preserve">ESTE ACTIVO DE INFORMACIÓN CONTIENE LOS SIGUIENTES TIPOS DE DOCUMENTOS:
- CERTIFICADOS DE ESTUDIO - FOTOCOPIA DEL DOCUMENTO DE IDENTIDAD - DECLARACIÓN JURAMENTADA DE TRATAMIENTO DE DATOS DEL MENOR (SI APLICA) 
- CERTIFICADO DE RESULTADOS ICFES 
-COPIA AFILIACIÓN AL SISTEMA DE SALUD
</v>
      </c>
      <c r="G73" s="95" t="str">
        <f>'Matriz consolidada 2025'!J73</f>
        <v>DIGITAL</v>
      </c>
      <c r="H73" s="96" t="str">
        <f>'Matriz consolidada 2025'!K73</f>
        <v>ESPAÑOL</v>
      </c>
      <c r="I73" s="96" t="str">
        <f>'Matriz consolidada 2025'!L73</f>
        <v>INFORMACIÓN DISPONIBLE</v>
      </c>
      <c r="J73" s="96" t="str">
        <f>'Matriz consolidada 2025'!P73</f>
        <v>PDF</v>
      </c>
      <c r="K73" s="96" t="str">
        <f>'Matriz consolidada 2025'!S73</f>
        <v>PROCESOS</v>
      </c>
      <c r="L73" s="97" t="str">
        <f>'Matriz consolidada 2025'!T73</f>
        <v>PROCESOS DE INSCRIPCIÓN A OFERTA DE FORMACIÓN ARTÍSTICA Y CULTURAL TITULADA</v>
      </c>
    </row>
    <row r="74" spans="1:12" ht="63" customHeight="1" x14ac:dyDescent="0.2">
      <c r="A74" s="93">
        <f>'Matriz consolidada 2025'!A74</f>
        <v>71</v>
      </c>
      <c r="B74" s="94" t="str">
        <f>'Matriz consolidada 2025'!B74</f>
        <v>MISIONALES</v>
      </c>
      <c r="C74" s="95" t="str">
        <f>'Matriz consolidada 2025'!C74</f>
        <v>GESTIÓN DE LA PROMOCIÓN DE AGENTES Y PRÁCTICAS CULTURALES Y RECREODEPORTIVAS</v>
      </c>
      <c r="D74" s="95" t="str">
        <f>'Matriz consolidada 2025'!D74</f>
        <v>DIRECCIÓN DE ARTE, CULTURA Y PATRIMONIO</v>
      </c>
      <c r="E74" s="95" t="str">
        <f>'Matriz consolidada 2025'!E74</f>
        <v>DOCUMENTOS DEL PROCESO DE CERTIFICACIÓN NO SUJECIÓN AL IMPUESTO UNIFICADO DE POBRES, AZAR Y ESPECTÁCULOS</v>
      </c>
      <c r="F74" s="95" t="str">
        <f>'Matriz consolidada 2025'!F74</f>
        <v>ESTE ACTIVO DE INFORMACIÓN CONTIENE LOS SIGUIENTES TIPOS DE DOCUMENTOS:
- ACUERDO DE PAGO
- ACTA DE ENTREGA DE BOLETERÍA SUSCRITA POR EL REVISOR FISCAL
- REPORTE A HACIENDA POR PARTE DE LA SECRETARÍA DE CULTURA, RECREACIÓN Y DEPORTE</v>
      </c>
      <c r="G74" s="95" t="str">
        <f>'Matriz consolidada 2025'!J74</f>
        <v>DIGITAL</v>
      </c>
      <c r="H74" s="96" t="str">
        <f>'Matriz consolidada 2025'!K74</f>
        <v>ESPAÑOL</v>
      </c>
      <c r="I74" s="96" t="str">
        <f>'Matriz consolidada 2025'!L74</f>
        <v>INFORMACIÓN DISPONIBLE</v>
      </c>
      <c r="J74" s="96" t="str">
        <f>'Matriz consolidada 2025'!P74</f>
        <v>PDF. XLS. CVS</v>
      </c>
      <c r="K74" s="96" t="str">
        <f>'Matriz consolidada 2025'!S74</f>
        <v>PROCESOS</v>
      </c>
      <c r="L74" s="97" t="str">
        <f>'Matriz consolidada 2025'!T74</f>
        <v>PROCESOS DE CERTIFICACIÓN DE NO SUJECIÓN AL IMPUESTO UNIFICADO DE FONDO DE POBRES, AZAR Y ESPECTÁCULOS</v>
      </c>
    </row>
    <row r="75" spans="1:12" ht="63" customHeight="1" x14ac:dyDescent="0.2">
      <c r="A75" s="93">
        <f>'Matriz consolidada 2025'!A75</f>
        <v>72</v>
      </c>
      <c r="B75" s="94" t="str">
        <f>'Matriz consolidada 2025'!B75</f>
        <v>MISIONALES</v>
      </c>
      <c r="C75" s="95" t="str">
        <f>'Matriz consolidada 2025'!C75</f>
        <v>GESTIÓN DE LA PROMOCIÓN DE AGENTES Y PRÁCTICAS CULTURALES Y RECREODEPORTIVAS</v>
      </c>
      <c r="D75" s="95" t="str">
        <f>'Matriz consolidada 2025'!D75</f>
        <v>DIRECCIÓN DE ARTE, CULTURA Y PATRIMONIO</v>
      </c>
      <c r="E75" s="95" t="str">
        <f>'Matriz consolidada 2025'!E75</f>
        <v>DOCUMENTOS ACUERDO 897 DE 2023 EXENCIÓN DEL IMPUESTO PREDIAL UNIFICADO PARA TEATROS Y MUSEOS</v>
      </c>
      <c r="F75" s="95" t="str">
        <f>'Matriz consolidada 2025'!F75</f>
        <v>ESTE ACTIVO DE INFORMACIÓN CONTIENE LOS SIGUIENTES TIPOS DE DOCUMENTOS:
- RESOLUCIÓN DE HACIENDA
- CERTIFICADO DE TRADICIÓN Y LIBERTAD 
- REPORTE A HACIENDA POR PARTE DE LA SECRETARÍA DE CULTURA, RECREACIÓN Y DEPORTE
- ESTATUS DE LA ENTIDAD
- ESTATUS DE CONFORMACIÓN LEGAL 
- REPORTE</v>
      </c>
      <c r="G75" s="95" t="str">
        <f>'Matriz consolidada 2025'!J75</f>
        <v>DIGITAL</v>
      </c>
      <c r="H75" s="96" t="str">
        <f>'Matriz consolidada 2025'!K75</f>
        <v>ESPAÑOL</v>
      </c>
      <c r="I75" s="96" t="str">
        <f>'Matriz consolidada 2025'!L75</f>
        <v>INFORMACIÓN DISPONIBLE</v>
      </c>
      <c r="J75" s="96" t="str">
        <f>'Matriz consolidada 2025'!P75</f>
        <v>PDF. XLS.CVS.</v>
      </c>
      <c r="K75" s="96" t="str">
        <f>'Matriz consolidada 2025'!S75</f>
        <v>PROCESOS</v>
      </c>
      <c r="L75" s="97" t="str">
        <f>'Matriz consolidada 2025'!T75</f>
        <v>PROCESOS DE EXENCIÓN EN EL IMPUESTO PREDIAL UNIFICADO SOBRE ESPACIOS CULTURALES</v>
      </c>
    </row>
    <row r="76" spans="1:12" ht="63" customHeight="1" x14ac:dyDescent="0.2">
      <c r="A76" s="93">
        <f>'Matriz consolidada 2025'!A76</f>
        <v>73</v>
      </c>
      <c r="B76" s="94" t="str">
        <f>'Matriz consolidada 2025'!B76</f>
        <v>MISIONALES</v>
      </c>
      <c r="C76" s="95" t="str">
        <f>'Matriz consolidada 2025'!C76</f>
        <v>GESTIÓN DE LA PROMOCIÓN DE AGENTES Y PRÁCTICAS CULTURALES Y RECREODEPORTIVAS</v>
      </c>
      <c r="D76" s="95" t="str">
        <f>'Matriz consolidada 2025'!D76</f>
        <v>SUBDIRECCIÓN DE GESTIÓN CULTURAL Y ARTISTICA</v>
      </c>
      <c r="E76" s="95" t="str">
        <f>'Matriz consolidada 2025'!E76</f>
        <v>BASE DE DATOS DE INSCRIPCIÓN DE USUARIOS DE PLATAFORMA DE FORMACIÓN VIRTUAL EN ARTE, CULTURA Y PATRIMONIO</v>
      </c>
      <c r="F76" s="95" t="str">
        <f>'Matriz consolidada 2025'!F76</f>
        <v>ESTE ACTIVO DE INFORMACIÓN CONTIENE LOS SIGUIENTES TIPOS DE DATOS PERSONALES DE LOS USUARIOS: - CORREO ELECTRÓNICO PERSONAL 
- TELÉFONO
- LOCALIDAD DONDE VIVE
- GÉNERO
- GRUPO POBLACIONAL
- ORIENTACIÓN SEXUAL
- ESTRATO SOCIOECONÓMICO
- GRUPO ETARIO
- DISCAPACIDAD
- TIPOS DE DISCAPACIDAD
- FORMACIÓN ACADÉMICA</v>
      </c>
      <c r="G76" s="95" t="str">
        <f>'Matriz consolidada 2025'!J76</f>
        <v>DIGITAL</v>
      </c>
      <c r="H76" s="96" t="str">
        <f>'Matriz consolidada 2025'!K76</f>
        <v>ESPAÑOL</v>
      </c>
      <c r="I76" s="96" t="str">
        <f>'Matriz consolidada 2025'!L76</f>
        <v>INFORMACIÓN DISPONIBLE</v>
      </c>
      <c r="J76" s="96" t="str">
        <f>'Matriz consolidada 2025'!P76</f>
        <v>XLS</v>
      </c>
      <c r="K76" s="96" t="str">
        <f>'Matriz consolidada 2025'!S76</f>
        <v>PROGRAMAS</v>
      </c>
      <c r="L76" s="97" t="str">
        <f>'Matriz consolidada 2025'!T76</f>
        <v>PROGRAMAS DE CONTENIDOS PARA CURSOS</v>
      </c>
    </row>
    <row r="77" spans="1:12" ht="63" customHeight="1" x14ac:dyDescent="0.2">
      <c r="A77" s="93">
        <f>'Matriz consolidada 2025'!A77</f>
        <v>74</v>
      </c>
      <c r="B77" s="94" t="str">
        <f>'Matriz consolidada 2025'!B77</f>
        <v>MISIONALES</v>
      </c>
      <c r="C77" s="95" t="str">
        <f>'Matriz consolidada 2025'!C77</f>
        <v>GESTIÓN DE LA PROMOCIÓN DE AGENTES Y PRÁCTICAS CULTURALES Y RECREODEPORTIVAS</v>
      </c>
      <c r="D77" s="95" t="str">
        <f>'Matriz consolidada 2025'!D77</f>
        <v>SUBDIRECCIÓN DE GESTIÓN CULTURAL Y ARTISTICA</v>
      </c>
      <c r="E77" s="95" t="str">
        <f>'Matriz consolidada 2025'!E77</f>
        <v>PLATAFORMA DE FORMACIÓN VIRTUAL EN ARTE, CULTURA Y PATRIMONIO</v>
      </c>
      <c r="F77" s="95" t="str">
        <f>'Matriz consolidada 2025'!F77</f>
        <v>ESTE ACTIVO DE INFORMACIÓN CONTIENE:
- MÓDULOS DE LOS CURSOS O DIPLOMADOS SOBRE ARTE, CULTURA Y PATRIMONIO OFERTADOS POR LA SCRD.</v>
      </c>
      <c r="G77" s="95" t="str">
        <f>'Matriz consolidada 2025'!J77</f>
        <v>DIGITAL</v>
      </c>
      <c r="H77" s="96" t="str">
        <f>'Matriz consolidada 2025'!K77</f>
        <v>ESPAÑOL</v>
      </c>
      <c r="I77" s="96" t="str">
        <f>'Matriz consolidada 2025'!L77</f>
        <v>INFORMACIÓN DISPONIBLE</v>
      </c>
      <c r="J77" s="96" t="str">
        <f>'Matriz consolidada 2025'!P77</f>
        <v>.PDF, .XLSX, .JPG, .PNG, .MP4, .AVI, JAVA SCRIPT, HTML5</v>
      </c>
      <c r="K77" s="96" t="str">
        <f>'Matriz consolidada 2025'!S77</f>
        <v>N/A</v>
      </c>
      <c r="L77" s="97" t="str">
        <f>'Matriz consolidada 2025'!T77</f>
        <v>N/A</v>
      </c>
    </row>
    <row r="78" spans="1:12" ht="63" customHeight="1" x14ac:dyDescent="0.2">
      <c r="A78" s="93">
        <f>'Matriz consolidada 2025'!A78</f>
        <v>75</v>
      </c>
      <c r="B78" s="94" t="str">
        <f>'Matriz consolidada 2025'!B78</f>
        <v>MISIONALES</v>
      </c>
      <c r="C78" s="95" t="str">
        <f>'Matriz consolidada 2025'!C78</f>
        <v>GESTIÓN DE LA PROMOCIÓN DE AGENTES Y PRÁCTICAS CULTURALES Y RECREODEPORTIVAS</v>
      </c>
      <c r="D78" s="95" t="str">
        <f>'Matriz consolidada 2025'!D78</f>
        <v>SUBDIRECCIÓN DE GESTIÓN CULTURAL Y ARTISTICA</v>
      </c>
      <c r="E78" s="95" t="str">
        <f>'Matriz consolidada 2025'!E78</f>
        <v>ADMINISTRADOR DE LA PLATAFORMA DE FORMACIÓN VIRTUAL EN ARTE, CULTURA Y PATRIMONIO</v>
      </c>
      <c r="F78" s="95" t="str">
        <f>'Matriz consolidada 2025'!F78</f>
        <v>PERSONA ENCARGADA DE GARANTIZAR EL ADECUADO FUNCIONAMIENTO DE LA PLATAFORMA.</v>
      </c>
      <c r="G78" s="95" t="str">
        <f>'Matriz consolidada 2025'!J78</f>
        <v>FÍSICO</v>
      </c>
      <c r="H78" s="96" t="str">
        <f>'Matriz consolidada 2025'!K78</f>
        <v>ESPAÑOL</v>
      </c>
      <c r="I78" s="96" t="str">
        <f>'Matriz consolidada 2025'!L78</f>
        <v>INFORMACIÓN DISPONIBLE</v>
      </c>
      <c r="J78" s="96" t="str">
        <f>'Matriz consolidada 2025'!P78</f>
        <v>N/A</v>
      </c>
      <c r="K78" s="96" t="str">
        <f>'Matriz consolidada 2025'!S78</f>
        <v>N/A</v>
      </c>
      <c r="L78" s="97" t="str">
        <f>'Matriz consolidada 2025'!T78</f>
        <v>N/A</v>
      </c>
    </row>
    <row r="79" spans="1:12" ht="63" customHeight="1" x14ac:dyDescent="0.2">
      <c r="A79" s="93">
        <f>'Matriz consolidada 2025'!A79</f>
        <v>76</v>
      </c>
      <c r="B79" s="94" t="str">
        <f>'Matriz consolidada 2025'!B79</f>
        <v>MISIONALES</v>
      </c>
      <c r="C79" s="95" t="str">
        <f>'Matriz consolidada 2025'!C79</f>
        <v>GESTIÓN DE LA PROMOCIÓN DE AGENTES Y PRÁCTICAS CULTURALES Y RECREODEPORTIVAS</v>
      </c>
      <c r="D79" s="95" t="str">
        <f>'Matriz consolidada 2025'!D79</f>
        <v>SUBDIRECCIÓN DE GESTIÓN CULTURAL Y ARTISTICA</v>
      </c>
      <c r="E79" s="95" t="str">
        <f>'Matriz consolidada 2025'!E79</f>
        <v>PLATAFORMA BENEFICIO ARTISTA MAYOR</v>
      </c>
      <c r="F79" s="95" t="str">
        <f>'Matriz consolidada 2025'!F79</f>
        <v>PLATAFORMA PARA APLICACIÓN A LOS BENEFICIOS ECONÓMICOS PERIÓDICOS BEPS (DECRETO 2012 DE 2017). EN ESTA PLATAFORMA EL CIUDADANO PUEDE CREAR UN USUARIO Y COLOCAR SUS DATOS PERSONALES, SUBIR ARCHIVOS PDF RELACIONADOS CON LOS REQUISITOS PARA APLICAR AL PROGRAMA. LA PLATAFORMA DEBE FUNCIONAR TODO EL TIEMPO.</v>
      </c>
      <c r="G79" s="95" t="str">
        <f>'Matriz consolidada 2025'!J79</f>
        <v>DIGITAL</v>
      </c>
      <c r="H79" s="96" t="str">
        <f>'Matriz consolidada 2025'!K79</f>
        <v>ESPAÑOL</v>
      </c>
      <c r="I79" s="96" t="str">
        <f>'Matriz consolidada 2025'!L79</f>
        <v>INFORMACIÓN DISPONIBLE</v>
      </c>
      <c r="J79" s="96" t="str">
        <f>'Matriz consolidada 2025'!P79</f>
        <v>.CSV, .PDF</v>
      </c>
      <c r="K79" s="96" t="str">
        <f>'Matriz consolidada 2025'!S79</f>
        <v>N/A</v>
      </c>
      <c r="L79" s="97" t="str">
        <f>'Matriz consolidada 2025'!T79</f>
        <v>N/A</v>
      </c>
    </row>
    <row r="80" spans="1:12" ht="63" customHeight="1" x14ac:dyDescent="0.2">
      <c r="A80" s="93">
        <f>'Matriz consolidada 2025'!A80</f>
        <v>77</v>
      </c>
      <c r="B80" s="94" t="str">
        <f>'Matriz consolidada 2025'!B80</f>
        <v>MISIONALES</v>
      </c>
      <c r="C80" s="95" t="str">
        <f>'Matriz consolidada 2025'!C80</f>
        <v>GESTIÓN DE LA PROMOCIÓN DE AGENTES Y PRÁCTICAS CULTURALES Y RECREODEPORTIVAS</v>
      </c>
      <c r="D80" s="95" t="str">
        <f>'Matriz consolidada 2025'!D80</f>
        <v>SUBDIRECCIÓN DE GESTIÓN CULTURAL Y ARTISTICA</v>
      </c>
      <c r="E80" s="95" t="str">
        <f>'Matriz consolidada 2025'!E80</f>
        <v>BASE DE DATOS DE LA PLATAFORMA BENEFICIO ARTISTA MAYOR</v>
      </c>
      <c r="F80" s="95" t="str">
        <f>'Matriz consolidada 2025'!F80</f>
        <v>LOS DATOS PERSONALES DE LOS ARTISTAS Y GESTORES CULTURALES QUE APLICAN AL PROGRAMA SON: NOMBRE, CÉDULA, FECHA DE NACIMIENTO, DIRECCIÓN, ESTRATO, GRUPOS ÉTNICOS, INFORMACIÓN SOBRE GÉNERO, SI TIENE CONDICIÓN DE DISCAPACIDAD, SI PERTENECE A UN SECTOR ESPECÍFICO (EJEMPLO: VÍCTIMAS DE CONFLICTO ARMADO, COMUNIDAD LGBTI, ETC). ADICIONALMENTE SOPORTES EN ARCHIVO PDF SOBRE SU TRAYECTORIA ARTÍSTICA Y OTROS QUE PIDE LA NORMA PARA INGRESAR AL PROGRMA BEPS. TODOS ESTOS SE ENCUENTRAN ALMACENADOS EN LA PLATAFORMA.</v>
      </c>
      <c r="G80" s="95" t="str">
        <f>'Matriz consolidada 2025'!J80</f>
        <v>DIGITAL</v>
      </c>
      <c r="H80" s="96" t="str">
        <f>'Matriz consolidada 2025'!K80</f>
        <v>ESPAÑOL</v>
      </c>
      <c r="I80" s="96" t="str">
        <f>'Matriz consolidada 2025'!L80</f>
        <v>INFORMACIÓN DISPONIBLE</v>
      </c>
      <c r="J80" s="96" t="str">
        <f>'Matriz consolidada 2025'!P80</f>
        <v>.CSV, .XLS</v>
      </c>
      <c r="K80" s="96" t="str">
        <f>'Matriz consolidada 2025'!S80</f>
        <v>N/A</v>
      </c>
      <c r="L80" s="97" t="str">
        <f>'Matriz consolidada 2025'!T80</f>
        <v>N/A</v>
      </c>
    </row>
    <row r="81" spans="1:12" ht="63" customHeight="1" x14ac:dyDescent="0.2">
      <c r="A81" s="93">
        <f>'Matriz consolidada 2025'!A81</f>
        <v>78</v>
      </c>
      <c r="B81" s="94" t="str">
        <f>'Matriz consolidada 2025'!B81</f>
        <v>MISIONALES</v>
      </c>
      <c r="C81" s="95" t="str">
        <f>'Matriz consolidada 2025'!C81</f>
        <v>GESTIÓN DE LA PROMOCIÓN DE AGENTES Y PRÁCTICAS CULTURALES Y RECREODEPORTIVAS</v>
      </c>
      <c r="D81" s="95" t="str">
        <f>'Matriz consolidada 2025'!D81</f>
        <v>SUBDIRECCIÓN DE GESTIÓN CULTURAL Y ARTISTICA</v>
      </c>
      <c r="E81" s="95" t="str">
        <f>'Matriz consolidada 2025'!E81</f>
        <v>MICROSITIO PLATAFORMA BENEFICIO ARTISTA MAYOR</v>
      </c>
      <c r="F81" s="95" t="str">
        <f>'Matriz consolidada 2025'!F81</f>
        <v>MICROSITIO MEDIO DE DIFUSIÓN DE REQUISITOS, NORMATIVA, RESOLUCIONES, VIDEOTUTORIALES, INFORMACIÓN GENERAL SOBRE EL PROCESO DE INSCRIPCIÓN, Y ACCESO A LA PLATAFORMA BENEDICIO ARTISTA MAYOR ETC., PARA QUE LOS ARTISTAS Y GESTORES CULTURALES PUEDAN APLICAR AL PROGRAMA BEPS EN LA CIUDAD DE BOGOTÁ.</v>
      </c>
      <c r="G81" s="95" t="str">
        <f>'Matriz consolidada 2025'!J81</f>
        <v>DIGITAL</v>
      </c>
      <c r="H81" s="96" t="str">
        <f>'Matriz consolidada 2025'!K81</f>
        <v>ESPAÑOL</v>
      </c>
      <c r="I81" s="96" t="str">
        <f>'Matriz consolidada 2025'!L81</f>
        <v>INFORMACIÓN PUBLICADA</v>
      </c>
      <c r="J81" s="96" t="str">
        <f>'Matriz consolidada 2025'!P81</f>
        <v>N/A</v>
      </c>
      <c r="K81" s="96" t="str">
        <f>'Matriz consolidada 2025'!S81</f>
        <v>N/A</v>
      </c>
      <c r="L81" s="97" t="str">
        <f>'Matriz consolidada 2025'!T81</f>
        <v>N/A</v>
      </c>
    </row>
    <row r="82" spans="1:12" ht="63" customHeight="1" x14ac:dyDescent="0.2">
      <c r="A82" s="93">
        <f>'Matriz consolidada 2025'!A82</f>
        <v>79</v>
      </c>
      <c r="B82" s="94" t="str">
        <f>'Matriz consolidada 2025'!B82</f>
        <v>MISIONALES</v>
      </c>
      <c r="C82" s="95" t="str">
        <f>'Matriz consolidada 2025'!C82</f>
        <v>GESTIÓN DE LA PROMOCIÓN DE AGENTES Y PRÁCTICAS CULTURALES Y RECREODEPORTIVAS</v>
      </c>
      <c r="D82" s="95" t="str">
        <f>'Matriz consolidada 2025'!D82</f>
        <v>DIRECCIÓN DE ARTE, CULTURA Y PATRIMONIO</v>
      </c>
      <c r="E82" s="95" t="str">
        <f>'Matriz consolidada 2025'!E82</f>
        <v>CERTIFICADO DIGITAL</v>
      </c>
      <c r="F82" s="95" t="str">
        <f>'Matriz consolidada 2025'!F82</f>
        <v>TOKEN PARA PAGO EN APLICATIVO SHD</v>
      </c>
      <c r="G82" s="95" t="str">
        <f>'Matriz consolidada 2025'!J82</f>
        <v>FÍSICO</v>
      </c>
      <c r="H82" s="96" t="str">
        <f>'Matriz consolidada 2025'!K82</f>
        <v>ESPAÑOL</v>
      </c>
      <c r="I82" s="96" t="str">
        <f>'Matriz consolidada 2025'!L82</f>
        <v>INFORMACIÓN DISPONIBLE</v>
      </c>
      <c r="J82" s="96" t="str">
        <f>'Matriz consolidada 2025'!P82</f>
        <v>N/A</v>
      </c>
      <c r="K82" s="96" t="str">
        <f>'Matriz consolidada 2025'!S82</f>
        <v>N/A</v>
      </c>
      <c r="L82" s="97" t="str">
        <f>'Matriz consolidada 2025'!T82</f>
        <v>N/A</v>
      </c>
    </row>
    <row r="83" spans="1:12" ht="63" customHeight="1" x14ac:dyDescent="0.2">
      <c r="A83" s="93">
        <f>'Matriz consolidada 2025'!A83</f>
        <v>80</v>
      </c>
      <c r="B83" s="94" t="str">
        <f>'Matriz consolidada 2025'!B83</f>
        <v>MISIONALES</v>
      </c>
      <c r="C83" s="95" t="str">
        <f>'Matriz consolidada 2025'!C83</f>
        <v>GESTIÓN DE LA PROMOCIÓN DE AGENTES Y PRÁCTICAS CULTURALES Y RECREODEPORTIVAS</v>
      </c>
      <c r="D83" s="95" t="str">
        <f>'Matriz consolidada 2025'!D83</f>
        <v>SUBDIRECCIÓN DE GESTIÓN CULTURAL Y ARTISTICA</v>
      </c>
      <c r="E83" s="95" t="str">
        <f>'Matriz consolidada 2025'!E83</f>
        <v>DOCUMENTOS DE VENTANILLA ÚNICA DE IMPLANTACIONES ARTÍSTICAS EN EL ESPACIO PÚBLICO (VIARTE), ARTE URBANO RESPONSABLE, REGULACIÓN ACTIVIDADES ARTÍSTICAS EN EL ESPACIO PÚBLICO</v>
      </c>
      <c r="F83" s="95" t="str">
        <f>'Matriz consolidada 2025'!F83</f>
        <v>ESTE ACTIVO DE INFORMACIÓN CONTIENE: ACTAS, INFORME Y DOCUMENTOS TÉCNICOS</v>
      </c>
      <c r="G83" s="95" t="str">
        <f>'Matriz consolidada 2025'!J83</f>
        <v>DIGITAL</v>
      </c>
      <c r="H83" s="96" t="str">
        <f>'Matriz consolidada 2025'!K83</f>
        <v>ESPAÑOL</v>
      </c>
      <c r="I83" s="96" t="str">
        <f>'Matriz consolidada 2025'!L83</f>
        <v>INFORMACIÓN DISPONIBLE</v>
      </c>
      <c r="J83" s="96" t="str">
        <f>'Matriz consolidada 2025'!P83</f>
        <v>PDF</v>
      </c>
      <c r="K83" s="96" t="str">
        <f>'Matriz consolidada 2025'!S83</f>
        <v>PROCESOS
INFORMES</v>
      </c>
      <c r="L83" s="97" t="str">
        <f>'Matriz consolidada 2025'!T83</f>
        <v>PROCESOS DE PROMOCIÓN PARA LA PRÁCTICA RESPONSABLE DEL GRAFITI
PROCESOS DE REGULACIÓN Y SEGUIMIENTO DE ACTIVIDAD ARTÍSTICA EN EL ESPACIO PÚBLICO - VIARTE
INFORMES DE VENTANILLA ÚNICA DE IMPLANTACIONES ARTÍSTICAS EN EL ESPACIO PÚBLICO</v>
      </c>
    </row>
    <row r="84" spans="1:12" ht="63" customHeight="1" x14ac:dyDescent="0.2">
      <c r="A84" s="93">
        <f>'Matriz consolidada 2025'!A84</f>
        <v>81</v>
      </c>
      <c r="B84" s="94" t="str">
        <f>'Matriz consolidada 2025'!B84</f>
        <v>MISIONALES</v>
      </c>
      <c r="C84" s="95" t="str">
        <f>'Matriz consolidada 2025'!C84</f>
        <v>GESTIÓN DE LA PROMOCIÓN DE AGENTES Y PRÁCTICAS CULTURALES Y RECREODEPORTIVAS</v>
      </c>
      <c r="D84" s="95" t="str">
        <f>'Matriz consolidada 2025'!D84</f>
        <v>SUBDIRECCIÓN DE GESTIÓN CULTURAL Y ARTISTICA</v>
      </c>
      <c r="E84" s="95" t="str">
        <f>'Matriz consolidada 2025'!E84</f>
        <v>DOCUMENTOS DE INSTACIAS DE LAS SIGUIENTES INSTACIAS DE PARTICIPACIÓN: 
- COMISIÓN INTERSECTORIAL DEL SISTEMA DISTRITAL DE FORMACIÓN ARTÍSTICA Y CULTURAL - SIDFAC
- UNIDAD TÉCNICA DE APOYO UTA DE LA COMISIÓN INTERSECTORIAL DEL SISTEMA DISTRITAL DE FORMACIÓN ARTÍSTICA Y CULTURAL - SIDFAC
- COMITÉ DISTRITAL DEL ESPACIO PÚBLICO DE BOGOTÁ.
- COMITÉ DISTRITAL DE LA FIESTA DE BOGOTÁ</v>
      </c>
      <c r="F84" s="95" t="str">
        <f>'Matriz consolidada 2025'!F84</f>
        <v>ESTE ACTIVO DE INFORMACIÓN CONTIENE: ACTAS, INFORME Y DOCUMENTOS TÉCNICOS</v>
      </c>
      <c r="G84" s="95" t="str">
        <f>'Matriz consolidada 2025'!J84</f>
        <v>DIGITAL</v>
      </c>
      <c r="H84" s="96" t="str">
        <f>'Matriz consolidada 2025'!K84</f>
        <v>ESPAÑOL</v>
      </c>
      <c r="I84" s="96" t="str">
        <f>'Matriz consolidada 2025'!L84</f>
        <v>INFORMACIÓN DISPONIBLE</v>
      </c>
      <c r="J84" s="96" t="str">
        <f>'Matriz consolidada 2025'!P84</f>
        <v>PDF</v>
      </c>
      <c r="K84" s="96" t="str">
        <f>'Matriz consolidada 2025'!S84</f>
        <v>ACTAS</v>
      </c>
      <c r="L84" s="97" t="str">
        <f>'Matriz consolidada 2025'!T84</f>
        <v>ACTAS DE COMITE PRIMARIO
ACTAS DEL COMITÉ DISTRITAL FIESTA DE BOGOTÁ, D.
ACTAS DEL COMITÉ DISTRITAL DE ESPACIO PÚBLICO DE BOGOTÁ, D.C.
ACTAS DE LA COMISIÓN INTERSECTORIAL DEL SISTEMA DISTRITAL DE FORMACIÓN ARTÍSTICA Y CULTURAL SIDFAC
ACTAS DE LA UNIDAD TÉCNICA DE APOYO</v>
      </c>
    </row>
    <row r="85" spans="1:12" ht="63" customHeight="1" x14ac:dyDescent="0.2">
      <c r="A85" s="93">
        <f>'Matriz consolidada 2025'!A85</f>
        <v>82</v>
      </c>
      <c r="B85" s="94" t="str">
        <f>'Matriz consolidada 2025'!B85</f>
        <v>MISIONALES</v>
      </c>
      <c r="C85" s="95" t="str">
        <f>'Matriz consolidada 2025'!C85</f>
        <v>GESTIÓN DE LA PROMOCIÓN DE AGENTES Y PRÁCTICAS CULTURALES Y RECREODEPORTIVAS</v>
      </c>
      <c r="D85" s="95" t="str">
        <f>'Matriz consolidada 2025'!D85</f>
        <v>DIRECCIÓN DE FOMENTO</v>
      </c>
      <c r="E85" s="95" t="str">
        <f>'Matriz consolidada 2025'!E85</f>
        <v>ACTAS DE REUNIÓN DEL COMITE DE FOMENTO</v>
      </c>
      <c r="F85" s="95" t="str">
        <f>'Matriz consolidada 2025'!F85</f>
        <v>ESTE ACTIVO DE INMFORMACIÓN CONTIENE ACTAS, LISTADOS DE ASISTENCIA, COMUNICACIONES RELACIONADAS A LOS COMITES DE FOMENTO</v>
      </c>
      <c r="G85" s="95" t="str">
        <f>'Matriz consolidada 2025'!J85</f>
        <v>DIGITAL</v>
      </c>
      <c r="H85" s="96" t="str">
        <f>'Matriz consolidada 2025'!K85</f>
        <v>ESPAÑOL</v>
      </c>
      <c r="I85" s="96" t="str">
        <f>'Matriz consolidada 2025'!L85</f>
        <v>INFORMACIÓN DISPONIBLE</v>
      </c>
      <c r="J85" s="96" t="str">
        <f>'Matriz consolidada 2025'!P85</f>
        <v>PDF</v>
      </c>
      <c r="K85" s="96" t="str">
        <f>'Matriz consolidada 2025'!S85</f>
        <v>ACTAS</v>
      </c>
      <c r="L85" s="97" t="str">
        <f>'Matriz consolidada 2025'!T85</f>
        <v>ACTAS DE COMITÉ DE FOMENTO DE LA CULTURA, LA RECREACIÓN Y EL DEPORTE</v>
      </c>
    </row>
    <row r="86" spans="1:12" ht="63" customHeight="1" x14ac:dyDescent="0.2">
      <c r="A86" s="93">
        <f>'Matriz consolidada 2025'!A86</f>
        <v>83</v>
      </c>
      <c r="B86" s="94" t="str">
        <f>'Matriz consolidada 2025'!B86</f>
        <v>MISIONALES</v>
      </c>
      <c r="C86" s="95" t="str">
        <f>'Matriz consolidada 2025'!C86</f>
        <v>GESTIÓN DE LA PROMOCIÓN DE AGENTES Y PRÁCTICAS CULTURALES Y RECREODEPORTIVAS</v>
      </c>
      <c r="D86" s="95" t="str">
        <f>'Matriz consolidada 2025'!D86</f>
        <v>DIRECCIÓN DE FOMENTO</v>
      </c>
      <c r="E86" s="95" t="str">
        <f>'Matriz consolidada 2025'!E86</f>
        <v>ACTAS DE REUNIÓN DEL COMITE PRIMARIO</v>
      </c>
      <c r="F86" s="95" t="str">
        <f>'Matriz consolidada 2025'!F86</f>
        <v>ESTE ACTIVO DE INMFORMACIÓN CONTIENE ACTAS, LISTADOS DE ASISTENCIA, COMUNICACIONES RELACIONADAS A LOS COMITES DE FOMENTO</v>
      </c>
      <c r="G86" s="95" t="str">
        <f>'Matriz consolidada 2025'!J86</f>
        <v>DIGITAL</v>
      </c>
      <c r="H86" s="96" t="str">
        <f>'Matriz consolidada 2025'!K86</f>
        <v>ESPAÑOL</v>
      </c>
      <c r="I86" s="96" t="str">
        <f>'Matriz consolidada 2025'!L86</f>
        <v>INFORMACIÓN DISPONIBLE</v>
      </c>
      <c r="J86" s="96" t="str">
        <f>'Matriz consolidada 2025'!P86</f>
        <v>PDF</v>
      </c>
      <c r="K86" s="96" t="str">
        <f>'Matriz consolidada 2025'!S86</f>
        <v>ACTAS</v>
      </c>
      <c r="L86" s="97" t="str">
        <f>'Matriz consolidada 2025'!T86</f>
        <v>ACTAS DE COMITE PRIMARIO</v>
      </c>
    </row>
    <row r="87" spans="1:12" ht="63" customHeight="1" x14ac:dyDescent="0.2">
      <c r="A87" s="93">
        <f>'Matriz consolidada 2025'!A87</f>
        <v>84</v>
      </c>
      <c r="B87" s="94" t="str">
        <f>'Matriz consolidada 2025'!B87</f>
        <v>MISIONALES</v>
      </c>
      <c r="C87" s="95" t="str">
        <f>'Matriz consolidada 2025'!C87</f>
        <v>GESTIÓN DE LA PROMOCIÓN DE AGENTES Y PRÁCTICAS CULTURALES Y RECREODEPORTIVAS</v>
      </c>
      <c r="D87" s="95" t="str">
        <f>'Matriz consolidada 2025'!D87</f>
        <v>DIRECCIÓN DE FOMENTO</v>
      </c>
      <c r="E87" s="95" t="str">
        <f>'Matriz consolidada 2025'!E87</f>
        <v>EXPEDIENTES DE APERTURA, JURADOS, GANADORES, MENTORES DE LAS CONVOCATORIAS DEL PROGRAMA DISTRITAL DE ESTÍMULOS</v>
      </c>
      <c r="F87" s="95" t="str">
        <f>'Matriz consolidada 2025'!F87</f>
        <v>ESTE ACTIVO DE INFORMACIÓN CONTIENE LOS EXPEDIENTES DONDE SE INCLUYEN LOS DOCUMENTOS DE ENTRADA Y SALIDA DE LOS PROCEDIMIENTOS PARA APERTURA, JURADOS, GANADORES Y MENTORES DEL PROGRAMA DISTRITAL DE ESTÍMULOS</v>
      </c>
      <c r="G87" s="95" t="str">
        <f>'Matriz consolidada 2025'!J87</f>
        <v>DIGITAL</v>
      </c>
      <c r="H87" s="96" t="str">
        <f>'Matriz consolidada 2025'!K87</f>
        <v>ESPAÑOL</v>
      </c>
      <c r="I87" s="96" t="str">
        <f>'Matriz consolidada 2025'!L87</f>
        <v>INFORMACIÓN DISPONIBLE</v>
      </c>
      <c r="J87" s="96" t="str">
        <f>'Matriz consolidada 2025'!P87</f>
        <v>N/A</v>
      </c>
      <c r="K87" s="96" t="str">
        <f>'Matriz consolidada 2025'!S87</f>
        <v>PROGRAMAS</v>
      </c>
      <c r="L87" s="97" t="str">
        <f>'Matriz consolidada 2025'!T87</f>
        <v>PROGRAMA DISTRITAL DE ESTÍMULOS</v>
      </c>
    </row>
    <row r="88" spans="1:12" ht="63" customHeight="1" x14ac:dyDescent="0.2">
      <c r="A88" s="93">
        <f>'Matriz consolidada 2025'!A88</f>
        <v>85</v>
      </c>
      <c r="B88" s="94" t="str">
        <f>'Matriz consolidada 2025'!B88</f>
        <v>MISIONALES</v>
      </c>
      <c r="C88" s="95" t="str">
        <f>'Matriz consolidada 2025'!C88</f>
        <v>GESTIÓN DE LA PROMOCIÓN DE AGENTES Y PRÁCTICAS CULTURALES Y RECREODEPORTIVAS</v>
      </c>
      <c r="D88" s="95" t="str">
        <f>'Matriz consolidada 2025'!D88</f>
        <v>DIRECCIÓN DE FOMENTO</v>
      </c>
      <c r="E88" s="95" t="str">
        <f>'Matriz consolidada 2025'!E88</f>
        <v>EXPEDIENTES DE APERTURA, JURADOS, GANADORES, MENTORES DE LAS INVITACIONES DEL MECANISMO DE FOMENTO INVITACIONES CULTURALES</v>
      </c>
      <c r="F88" s="95" t="str">
        <f>'Matriz consolidada 2025'!F88</f>
        <v>ESTE ACTIVO DE INFORMACIÓN CONTIENE LOS EXPEDIENTES DONDE SE INCLUYEN LOS DOCUMENTOS DE ENTRADA Y SALIDA DE LOS PROCEDIMIENTOS PARA APERTURA, JURADOS Y GANADORES DEL MECANISMO DE FOMENTO INVITACIONES CULTURALES</v>
      </c>
      <c r="G88" s="95" t="str">
        <f>'Matriz consolidada 2025'!J88</f>
        <v>DIGITAL</v>
      </c>
      <c r="H88" s="96" t="str">
        <f>'Matriz consolidada 2025'!K88</f>
        <v>ESPAÑOL</v>
      </c>
      <c r="I88" s="96" t="str">
        <f>'Matriz consolidada 2025'!L88</f>
        <v>INFORMACIÓN DISPONIBLE</v>
      </c>
      <c r="J88" s="96" t="str">
        <f>'Matriz consolidada 2025'!P88</f>
        <v>N/A</v>
      </c>
      <c r="K88" s="96" t="str">
        <f>'Matriz consolidada 2025'!S88</f>
        <v>MECANISMOS DE FOMENTO</v>
      </c>
      <c r="L88" s="97" t="str">
        <f>'Matriz consolidada 2025'!T88</f>
        <v>MECANISMOS DE FOMENTO</v>
      </c>
    </row>
    <row r="89" spans="1:12" ht="63" customHeight="1" x14ac:dyDescent="0.2">
      <c r="A89" s="93">
        <f>'Matriz consolidada 2025'!A89</f>
        <v>86</v>
      </c>
      <c r="B89" s="94" t="str">
        <f>'Matriz consolidada 2025'!B89</f>
        <v>MISIONALES</v>
      </c>
      <c r="C89" s="95" t="str">
        <f>'Matriz consolidada 2025'!C89</f>
        <v>GESTIÓN DE LA PROMOCIÓN DE AGENTES Y PRÁCTICAS CULTURALES Y RECREODEPORTIVAS</v>
      </c>
      <c r="D89" s="95" t="str">
        <f>'Matriz consolidada 2025'!D89</f>
        <v>DIRECCIÓN DE FOMENTO</v>
      </c>
      <c r="E89" s="95" t="str">
        <f>'Matriz consolidada 2025'!E89</f>
        <v>SEGUIMIENTO CONTROL DE PETICIONES 2025</v>
      </c>
      <c r="F89" s="95" t="str">
        <f>'Matriz consolidada 2025'!F89</f>
        <v>ESTE ACTIVO DE INFORMACIÓN CONTIENE EL SEGUIMIENTO DE LOS CORREOS DE ENTRADA Y SALIDA DE LAS RESPUESTAS E INQUIETUDES SOBRE LAS CONVOCATORIAS, INVITACIONES CULTURALES, SOPORTE DE PLATAFORMA SICON, CULTURED.</v>
      </c>
      <c r="G89" s="95" t="str">
        <f>'Matriz consolidada 2025'!J89</f>
        <v>DIGITAL</v>
      </c>
      <c r="H89" s="96" t="str">
        <f>'Matriz consolidada 2025'!K89</f>
        <v>ESPAÑOL</v>
      </c>
      <c r="I89" s="96" t="str">
        <f>'Matriz consolidada 2025'!L89</f>
        <v>INFORMACIÓN DISPONIBLE</v>
      </c>
      <c r="J89" s="96" t="str">
        <f>'Matriz consolidada 2025'!P89</f>
        <v>XLS</v>
      </c>
      <c r="K89" s="96" t="str">
        <f>'Matriz consolidada 2025'!S89</f>
        <v>N/A</v>
      </c>
      <c r="L89" s="97" t="str">
        <f>'Matriz consolidada 2025'!T89</f>
        <v>N/A</v>
      </c>
    </row>
    <row r="90" spans="1:12" ht="63" customHeight="1" x14ac:dyDescent="0.2">
      <c r="A90" s="93">
        <f>'Matriz consolidada 2025'!A90</f>
        <v>87</v>
      </c>
      <c r="B90" s="94" t="str">
        <f>'Matriz consolidada 2025'!B90</f>
        <v>MISIONALES</v>
      </c>
      <c r="C90" s="95" t="str">
        <f>'Matriz consolidada 2025'!C90</f>
        <v>GESTIÓN DE LA PROMOCIÓN DE AGENTES Y PRÁCTICAS CULTURALES Y RECREODEPORTIVAS</v>
      </c>
      <c r="D90" s="95" t="str">
        <f>'Matriz consolidada 2025'!D90</f>
        <v>DIRECCIÓN DE FOMENTO</v>
      </c>
      <c r="E90" s="95" t="str">
        <f>'Matriz consolidada 2025'!E90</f>
        <v>PÁGINA WEB SICON</v>
      </c>
      <c r="F90" s="95" t="str">
        <f>'Matriz consolidada 2025'!F90</f>
        <v>PÁGINA WEB QUE CONTIENE LA INFORMACIÓN DE LAS CONVOCATORIAS DEL PROGRAMA DISTRIAL DE ESTÍMULOS</v>
      </c>
      <c r="G90" s="95" t="str">
        <f>'Matriz consolidada 2025'!J90</f>
        <v>DIGITAL</v>
      </c>
      <c r="H90" s="96" t="str">
        <f>'Matriz consolidada 2025'!K90</f>
        <v>ESPAÑOL</v>
      </c>
      <c r="I90" s="96" t="str">
        <f>'Matriz consolidada 2025'!L90</f>
        <v>INFORMACIÓN PUBLICADA</v>
      </c>
      <c r="J90" s="96" t="str">
        <f>'Matriz consolidada 2025'!P90</f>
        <v>.JPG,PNG,PDF,HTML</v>
      </c>
      <c r="K90" s="96" t="str">
        <f>'Matriz consolidada 2025'!S90</f>
        <v>N/A</v>
      </c>
      <c r="L90" s="97" t="str">
        <f>'Matriz consolidada 2025'!T90</f>
        <v>N/A</v>
      </c>
    </row>
    <row r="91" spans="1:12" ht="63" customHeight="1" x14ac:dyDescent="0.2">
      <c r="A91" s="93">
        <f>'Matriz consolidada 2025'!A91</f>
        <v>88</v>
      </c>
      <c r="B91" s="94" t="str">
        <f>'Matriz consolidada 2025'!B91</f>
        <v>MISIONALES</v>
      </c>
      <c r="C91" s="95" t="str">
        <f>'Matriz consolidada 2025'!C91</f>
        <v>GESTIÓN DE LA PROMOCIÓN DE AGENTES Y PRÁCTICAS CULTURALES Y RECREODEPORTIVAS</v>
      </c>
      <c r="D91" s="95" t="str">
        <f>'Matriz consolidada 2025'!D91</f>
        <v>DIRECCIÓN DE FOMENTO</v>
      </c>
      <c r="E91" s="95" t="str">
        <f>'Matriz consolidada 2025'!E91</f>
        <v>PÁGINA WEB INVITACIONES CULTURALES</v>
      </c>
      <c r="F91" s="95" t="str">
        <f>'Matriz consolidada 2025'!F91</f>
        <v>PÁGINA WEB QUE CONTIENE LA INFORMACIÓN DE LAS INVITACIONES CULTURALES DEL MECANISMO INVITACIONES CULTURALES</v>
      </c>
      <c r="G91" s="95" t="str">
        <f>'Matriz consolidada 2025'!J91</f>
        <v>DIGITAL</v>
      </c>
      <c r="H91" s="96" t="str">
        <f>'Matriz consolidada 2025'!K91</f>
        <v>ESPAÑOL</v>
      </c>
      <c r="I91" s="96" t="str">
        <f>'Matriz consolidada 2025'!L91</f>
        <v>INFORMACIÓN PUBLICADA</v>
      </c>
      <c r="J91" s="96" t="str">
        <f>'Matriz consolidada 2025'!P91</f>
        <v>.JPG,PNG,PDF,HTML</v>
      </c>
      <c r="K91" s="96" t="str">
        <f>'Matriz consolidada 2025'!S91</f>
        <v>N/A</v>
      </c>
      <c r="L91" s="97" t="str">
        <f>'Matriz consolidada 2025'!T91</f>
        <v>N/A</v>
      </c>
    </row>
    <row r="92" spans="1:12" ht="63" customHeight="1" x14ac:dyDescent="0.2">
      <c r="A92" s="93">
        <f>'Matriz consolidada 2025'!A92</f>
        <v>89</v>
      </c>
      <c r="B92" s="94" t="str">
        <f>'Matriz consolidada 2025'!B92</f>
        <v>MISIONALES</v>
      </c>
      <c r="C92" s="95" t="str">
        <f>'Matriz consolidada 2025'!C92</f>
        <v>GESTIÓN DE LA PROMOCIÓN DE AGENTES Y PRÁCTICAS CULTURALES Y RECREODEPORTIVAS</v>
      </c>
      <c r="D92" s="95" t="str">
        <f>'Matriz consolidada 2025'!D92</f>
        <v>DIRECCIÓN DE FOMENTO</v>
      </c>
      <c r="E92" s="95" t="str">
        <f>'Matriz consolidada 2025'!E92</f>
        <v>PAGINA WEB - CULTURED (CONVOCATORIAS)</v>
      </c>
      <c r="F92" s="95" t="str">
        <f>'Matriz consolidada 2025'!F92</f>
        <v>PÁGINA WEB QUE CONTIENE LA INFORMACIÓN DE LAS CONVOCATORIAS DEL PROGRAMA DISTRITAL DE ESTÍMULOS, PROGRAMA DISTRITAL DE APOYOS CONCERTADOS</v>
      </c>
      <c r="G92" s="95" t="str">
        <f>'Matriz consolidada 2025'!J92</f>
        <v>DIGITAL</v>
      </c>
      <c r="H92" s="96" t="str">
        <f>'Matriz consolidada 2025'!K92</f>
        <v>ESPAÑOL</v>
      </c>
      <c r="I92" s="96" t="str">
        <f>'Matriz consolidada 2025'!L92</f>
        <v>INFORMACIÓN PUBLICADA</v>
      </c>
      <c r="J92" s="96" t="str">
        <f>'Matriz consolidada 2025'!P92</f>
        <v>.JPG,PNG,PDF,HTML</v>
      </c>
      <c r="K92" s="96" t="str">
        <f>'Matriz consolidada 2025'!S92</f>
        <v>N/A</v>
      </c>
      <c r="L92" s="97" t="str">
        <f>'Matriz consolidada 2025'!T92</f>
        <v>N/A</v>
      </c>
    </row>
    <row r="93" spans="1:12" ht="63" customHeight="1" x14ac:dyDescent="0.2">
      <c r="A93" s="93">
        <f>'Matriz consolidada 2025'!A93</f>
        <v>90</v>
      </c>
      <c r="B93" s="94" t="str">
        <f>'Matriz consolidada 2025'!B93</f>
        <v>MISIONALES</v>
      </c>
      <c r="C93" s="95" t="str">
        <f>'Matriz consolidada 2025'!C93</f>
        <v>GESTIÓN DE LA PROMOCIÓN DE AGENTES Y PRÁCTICAS CULTURALES Y RECREODEPORTIVAS</v>
      </c>
      <c r="D93" s="95" t="str">
        <f>'Matriz consolidada 2025'!D93</f>
        <v>DIRECCIÓN DE FOMENTO</v>
      </c>
      <c r="E93" s="95" t="str">
        <f>'Matriz consolidada 2025'!E93</f>
        <v>INGENIEROS</v>
      </c>
      <c r="F93" s="95" t="str">
        <f>'Matriz consolidada 2025'!F93</f>
        <v>PERSONAS ENCARGADAS DE GARANTIZAR EL ADECUADO FUNCIONAMIENTO DE LA PLATAFORMA.</v>
      </c>
      <c r="G93" s="95" t="str">
        <f>'Matriz consolidada 2025'!J93</f>
        <v>FÍSICO</v>
      </c>
      <c r="H93" s="96" t="str">
        <f>'Matriz consolidada 2025'!K93</f>
        <v>ESPAÑOL</v>
      </c>
      <c r="I93" s="96" t="str">
        <f>'Matriz consolidada 2025'!L93</f>
        <v>INFORMACIÓN DISPONIBLE</v>
      </c>
      <c r="J93" s="96" t="str">
        <f>'Matriz consolidada 2025'!P93</f>
        <v>N/A</v>
      </c>
      <c r="K93" s="96" t="str">
        <f>'Matriz consolidada 2025'!S93</f>
        <v>N/A</v>
      </c>
      <c r="L93" s="97" t="str">
        <f>'Matriz consolidada 2025'!T93</f>
        <v>N/A</v>
      </c>
    </row>
    <row r="94" spans="1:12" ht="63" customHeight="1" x14ac:dyDescent="0.2">
      <c r="A94" s="93">
        <f>'Matriz consolidada 2025'!A94</f>
        <v>91</v>
      </c>
      <c r="B94" s="94" t="str">
        <f>'Matriz consolidada 2025'!B94</f>
        <v>MISIONALES</v>
      </c>
      <c r="C94" s="95" t="str">
        <f>'Matriz consolidada 2025'!C94</f>
        <v>GESTIÓN DE LA PROMOCIÓN DE AGENTES Y PRÁCTICAS CULTURALES Y RECREODEPORTIVAS</v>
      </c>
      <c r="D94" s="95" t="str">
        <f>'Matriz consolidada 2025'!D94</f>
        <v>DIRECCIÓN DE FOMENTO</v>
      </c>
      <c r="E94" s="95" t="str">
        <f>'Matriz consolidada 2025'!E94</f>
        <v>BAS DE DATOS SICON</v>
      </c>
      <c r="F94" s="95" t="str">
        <f>'Matriz consolidada 2025'!F94</f>
        <v>CONTIENE INFORMACIÓN DE USUARIOS, POSTULACIONES, JURADOS, EVALUACIÓN Y SEGUIMIENTO A CONVOCATORIAS PUBLICADAS POR EL SECTOR CULTURA.</v>
      </c>
      <c r="G94" s="95" t="str">
        <f>'Matriz consolidada 2025'!J94</f>
        <v>DIGITAL</v>
      </c>
      <c r="H94" s="96" t="str">
        <f>'Matriz consolidada 2025'!K94</f>
        <v>ESPAÑOL</v>
      </c>
      <c r="I94" s="96" t="str">
        <f>'Matriz consolidada 2025'!L94</f>
        <v>INFORMACIÓN DISPONIBLE</v>
      </c>
      <c r="J94" s="96" t="str">
        <f>'Matriz consolidada 2025'!P94</f>
        <v>Postgres</v>
      </c>
      <c r="K94" s="96" t="str">
        <f>'Matriz consolidada 2025'!S94</f>
        <v>N/A</v>
      </c>
      <c r="L94" s="97" t="str">
        <f>'Matriz consolidada 2025'!T94</f>
        <v>N/A</v>
      </c>
    </row>
    <row r="95" spans="1:12" ht="63" customHeight="1" x14ac:dyDescent="0.2">
      <c r="A95" s="93">
        <f>'Matriz consolidada 2025'!A95</f>
        <v>92</v>
      </c>
      <c r="B95" s="94" t="str">
        <f>'Matriz consolidada 2025'!B95</f>
        <v>MISIONALES</v>
      </c>
      <c r="C95" s="95" t="str">
        <f>'Matriz consolidada 2025'!C95</f>
        <v>GESTIÓN DE LA PROMOCIÓN DE AGENTES Y PRÁCTICAS CULTURALES Y RECREODEPORTIVAS</v>
      </c>
      <c r="D95" s="95" t="str">
        <f>'Matriz consolidada 2025'!D95</f>
        <v>DIRECCIÓN DE FOMENTO</v>
      </c>
      <c r="E95" s="95" t="str">
        <f>'Matriz consolidada 2025'!E95</f>
        <v>BAS DE DATOS INVITACIONES CULTURALES</v>
      </c>
      <c r="F95" s="95" t="str">
        <f>'Matriz consolidada 2025'!F95</f>
        <v>INFORMACIÓN DE PROPUESTAS RECIBIDAS, GANADORAS Y EJECUTADAS EN EL MARCO DE LAS INVITACIONES CULTURALES DEL SECTOR CULTURA.</v>
      </c>
      <c r="G95" s="95" t="str">
        <f>'Matriz consolidada 2025'!J95</f>
        <v>DIGITAL</v>
      </c>
      <c r="H95" s="96" t="str">
        <f>'Matriz consolidada 2025'!K95</f>
        <v>ESPAÑOL</v>
      </c>
      <c r="I95" s="96" t="str">
        <f>'Matriz consolidada 2025'!L95</f>
        <v>INFORMACIÓN DISPONIBLE</v>
      </c>
      <c r="J95" s="96" t="str">
        <f>'Matriz consolidada 2025'!P95</f>
        <v>Postgres</v>
      </c>
      <c r="K95" s="96" t="str">
        <f>'Matriz consolidada 2025'!S95</f>
        <v>N/A</v>
      </c>
      <c r="L95" s="97" t="str">
        <f>'Matriz consolidada 2025'!T95</f>
        <v>N/A</v>
      </c>
    </row>
    <row r="96" spans="1:12" ht="63" customHeight="1" x14ac:dyDescent="0.2">
      <c r="A96" s="93">
        <f>'Matriz consolidada 2025'!A96</f>
        <v>93</v>
      </c>
      <c r="B96" s="94" t="str">
        <f>'Matriz consolidada 2025'!B96</f>
        <v>MISIONALES</v>
      </c>
      <c r="C96" s="95" t="str">
        <f>'Matriz consolidada 2025'!C96</f>
        <v>GESTIÓN DE LA PROMOCIÓN DE AGENTES Y PRÁCTICAS CULTURALES Y RECREODEPORTIVAS</v>
      </c>
      <c r="D96" s="95" t="str">
        <f>'Matriz consolidada 2025'!D96</f>
        <v>DIRECCIÓN DE FOMENTO</v>
      </c>
      <c r="E96" s="95" t="str">
        <f>'Matriz consolidada 2025'!E96</f>
        <v>BAS DE DATOS FOMENTO - CULTURED</v>
      </c>
      <c r="F96" s="95" t="str">
        <f>'Matriz consolidada 2025'!F96</f>
        <v>REGISTRO DE AGENTES, PRÁCTICAS Y ORGANIZACIONES CULTURALES CON INFORMACIÓN RECOPILADA A TRAVÉS DE LA PLATAFORMA CULTURED.</v>
      </c>
      <c r="G96" s="95" t="str">
        <f>'Matriz consolidada 2025'!J96</f>
        <v>DIGITAL</v>
      </c>
      <c r="H96" s="96" t="str">
        <f>'Matriz consolidada 2025'!K96</f>
        <v>ESPAÑOL</v>
      </c>
      <c r="I96" s="96" t="str">
        <f>'Matriz consolidada 2025'!L96</f>
        <v>INFORMACIÓN DISPONIBLE</v>
      </c>
      <c r="J96" s="96" t="str">
        <f>'Matriz consolidada 2025'!P96</f>
        <v>Postgres</v>
      </c>
      <c r="K96" s="96" t="str">
        <f>'Matriz consolidada 2025'!S96</f>
        <v>N/A</v>
      </c>
      <c r="L96" s="97" t="str">
        <f>'Matriz consolidada 2025'!T96</f>
        <v>N/A</v>
      </c>
    </row>
    <row r="97" spans="1:12" ht="63" customHeight="1" x14ac:dyDescent="0.2">
      <c r="A97" s="93">
        <f>'Matriz consolidada 2025'!A97</f>
        <v>94</v>
      </c>
      <c r="B97" s="94" t="str">
        <f>'Matriz consolidada 2025'!B97</f>
        <v>MISIONALES</v>
      </c>
      <c r="C97" s="95" t="str">
        <f>'Matriz consolidada 2025'!C97</f>
        <v>GESTIÓN DE LA PROMOCIÓN DE AGENTES Y PRÁCTICAS CULTURALES Y RECREODEPORTIVAS</v>
      </c>
      <c r="D97" s="95" t="str">
        <f>'Matriz consolidada 2025'!D97</f>
        <v>DIRECCIÓN DE FOMENTO</v>
      </c>
      <c r="E97" s="95" t="str">
        <f>'Matriz consolidada 2025'!E97</f>
        <v>TABLEROS DE CONTROL 2020 -2024 FOMENTO - CULTURED</v>
      </c>
      <c r="F97" s="95" t="str">
        <f>'Matriz consolidada 2025'!F97</f>
        <v>REGISTRO DE AGENTES, PRÁCTICAS Y ORGANIZACIONES CULTURALES CON INFORMACIÓN RECOPILADA A TRAVÉS DE LA PLATAFORMA CULTURED.</v>
      </c>
      <c r="G97" s="95" t="str">
        <f>'Matriz consolidada 2025'!J97</f>
        <v>DIGITAL</v>
      </c>
      <c r="H97" s="96" t="str">
        <f>'Matriz consolidada 2025'!K97</f>
        <v>ESPAÑOL</v>
      </c>
      <c r="I97" s="96" t="str">
        <f>'Matriz consolidada 2025'!L97</f>
        <v>INFORMACIÓN DISPONIBLE</v>
      </c>
      <c r="J97" s="96" t="str">
        <f>'Matriz consolidada 2025'!P97</f>
        <v>XLS</v>
      </c>
      <c r="K97" s="96" t="str">
        <f>'Matriz consolidada 2025'!S97</f>
        <v>N/A</v>
      </c>
      <c r="L97" s="97" t="str">
        <f>'Matriz consolidada 2025'!T97</f>
        <v>N/A</v>
      </c>
    </row>
    <row r="98" spans="1:12" ht="63" customHeight="1" x14ac:dyDescent="0.2">
      <c r="A98" s="93">
        <f>'Matriz consolidada 2025'!A98</f>
        <v>95</v>
      </c>
      <c r="B98" s="94" t="str">
        <f>'Matriz consolidada 2025'!B98</f>
        <v>MISIONALES</v>
      </c>
      <c r="C98" s="95" t="str">
        <f>'Matriz consolidada 2025'!C98</f>
        <v>GESTIÓN DE LA PROMOCIÓN DE AGENTES Y PRÁCTICAS CULTURALES Y RECREODEPORTIVAS</v>
      </c>
      <c r="D98" s="95" t="str">
        <f>'Matriz consolidada 2025'!D98</f>
        <v>DIRECCIÓN DE ECONOMIA ESTUDIOS Y POLÍTICA</v>
      </c>
      <c r="E98" s="95" t="str">
        <f>'Matriz consolidada 2025'!E98</f>
        <v>BASE DE DATOS ALDEA BOGOTA EMPRENDIMIENTOS_2023</v>
      </c>
      <c r="F98" s="95" t="str">
        <f>'Matriz consolidada 2025'!F98</f>
        <v xml:space="preserve">LA BASE DE DATOS “ALDEA BOGOTÁ EMPRENDIMIENTOS_2023” REÚNE INFORMACIÓN ESTRUCTURADA DE LOS 100 EMPRENDIMIENTOS CULTURALES Y CREATIVOS SELECCIONADOS EN EL MARCO DEL PROGRAMA ALDEA CULTURAL Y CREATIVA, UNA INICIATIVA LIDERADA POR LA SECRETARÍA DE CULTURA, RECREACIÓN Y DEPORTE (SCRD) E INNPULSA, EN ALIANZA CON LA UNIVERSIDAD DE LOS ANDES. ESTE PROGRAMA TIENE COMO PROPÓSITO IDENTIFICAR, PROMOVER Y FORTALECER EMPRENDIMIENTOS EN ETAPA TEMPRANA CON POTENCIAL DE CRECIMIENTO RÁPIDO, RENTABLE Y SOSTENIDO EN BOGOTÁ. SU OBJETIVO ES CONTRIBUIR AL DESARROLLO ECONÓMICO DEL DISTRITO MEDIANTE LA GENERACIÓN DE EMPLEO, EL AUMENTO DE INGRESOS POR VENTAS Y LA PROYECCIÓN NACIONAL E INTERNACIONAL DE ESTOS NEGOCIOS. LOS EMPRENDIMIENTOS FUERON EVALUADOS POR TERNAS DE JURADOS CONFORMADAS POR REPRESENTANTES DE INNPULSA, LA UNIVERSIDAD DE LOS ANDES, LA CÁMARA DE COMERCIO DE CALI Y EXPERTOS INVITADOS POR LA SCRD. LA EVALUACIÓN TUVO EN CUENTA CRITERIOS COMO LA PROYECCIÓN DEL EMPRENDIMIENTO, MODELO DE NEGOCIO, INNOVACIÓN, ESCALABILIDAD, RENTABILIDAD, CALIDAD DEL EQUIPO EMPRENDEDOR Y EL COMPONENTE CULTURAL Y CREATIVO. LA BASE DE DATOS CONTIENE 433 VARIABLES RELACIONADAS CON CARACTERÍSTICAS GENERALES DE LOS EMPRENDIMIENTOS, DATOS DE CONTACTO, UBICACIÓN, ACTIVIDADES ECONÓMICAS (CIIU), TIPO DE OFERTA, CANALES DE COMERCIALIZACIÓN, NIVEL DE DIGITALIZACIÓN, INFORMACIÓN FINANCIERA HISTÓRICA Y PROYECTADA, INDICADORES DE INNOVACIÓN, BARRERAS ESTRATÉGICAS, CAPACIDADES DEL EQUIPO, ALIADOS, FUENTES DE FINANCIACIÓN, INTERNACIONALIZACIÓN, IMPACTOS SOCIALES Y SOSTENIBILIDAD, ENTRE OTROS ASPECTOS CLAVE PARA EL DIAGNÓSTICO Y FORTALECIMIENTO DE ESTAS INICIATIVAS.
</v>
      </c>
      <c r="G98" s="95" t="str">
        <f>'Matriz consolidada 2025'!J98</f>
        <v>DIGITAL</v>
      </c>
      <c r="H98" s="96" t="str">
        <f>'Matriz consolidada 2025'!K98</f>
        <v>ESPAÑOL</v>
      </c>
      <c r="I98" s="96" t="str">
        <f>'Matriz consolidada 2025'!L98</f>
        <v>INFORMACIÓN DISPONIBLE</v>
      </c>
      <c r="J98" s="96" t="str">
        <f>'Matriz consolidada 2025'!P98</f>
        <v>.XLSX</v>
      </c>
      <c r="K98" s="96" t="str">
        <f>'Matriz consolidada 2025'!S98</f>
        <v>N/A</v>
      </c>
      <c r="L98" s="97" t="str">
        <f>'Matriz consolidada 2025'!T98</f>
        <v>N/A</v>
      </c>
    </row>
    <row r="99" spans="1:12" ht="63" customHeight="1" x14ac:dyDescent="0.2">
      <c r="A99" s="93">
        <f>'Matriz consolidada 2025'!A99</f>
        <v>96</v>
      </c>
      <c r="B99" s="94" t="str">
        <f>'Matriz consolidada 2025'!B99</f>
        <v>MISIONALES</v>
      </c>
      <c r="C99" s="95" t="str">
        <f>'Matriz consolidada 2025'!C99</f>
        <v>GESTIÓN DE LA PROMOCIÓN DE AGENTES Y PRÁCTICAS CULTURALES Y RECREODEPORTIVAS</v>
      </c>
      <c r="D99" s="95" t="str">
        <f>'Matriz consolidada 2025'!D99</f>
        <v>DIRECCIÓN DE ECONOMIA ESTUDIOS Y POLÍTICA</v>
      </c>
      <c r="E99" s="95" t="str">
        <f>'Matriz consolidada 2025'!E99</f>
        <v>BASE DE DATOS ALDEA BOGOTA MENTORES_2023</v>
      </c>
      <c r="F99" s="95" t="str">
        <f>'Matriz consolidada 2025'!F99</f>
        <v>LA BASE DE DATOS "ALDEA BOGOTÁ MENTORES 2023" RECOPILA INFORMACIÓN DETALLADA DE 40 PERSONAS POSTULADAS COMO MENTORAS DEL PROGRAMA ALDEA CULTURAL Y CREATIVA, UNA INICIATIVA DE LA SECRETARÍA DE CULTURA, RECREACIÓN Y DEPORTE (SCRD) E INNPULSA COLOMBIA, EN ALIANZA CON LA UNIVERSIDAD DE LOS ANDES. ESTE PROGRAMA BUSCA IDENTIFICAR PERFILES CON LAS CAPACIDADES TÉCNICAS, ESTRATÉGICAS Y HUMANAS NECESARIAS PARA ACOMPAÑAR EMPRENDIMIENTOS CULTURALES Y CREATIVOS EN ETAPA TEMPRANA, CON ALTO POTENCIAL DE CRECIMIENTO RENTABLE, SOSTENIDO Y ESCALABLE. LA BASE CONTIENE 282 VARIABLES QUE ABARCAN INFORMACIÓN SOCIODEMOGRÁFICA, PROFESIONAL Y EMPRESARIAL DE LOS CANDIDATOS. INCLUYE DATOS COMO NOMBRE, SEXO, DOCUMENTO, EDAD, LUGAR DE RESIDENCIA, NIVEL EDUCATIVO, ESTUDIOS EN EL EXTERIOR, EXPERIENCIA EN CONSULTORÍA, EMPRENDIMIENTO O INVERSIÓN, ASÍ COMO AUTOPERCEPCIONES SOBRE COMPETENCIAS EN ÁREAS CLAVE COMO PLANEACIÓN ESTRATÉGICA, INNOVACIÓN, MERCADEO, LIDERAZGO Y NEGOCIACIÓN. TAMBIÉN SE RECOGEN DETALLES SOBRE SU TRAYECTORIA PROFESIONAL (AÑOS DE EXPERIENCIA, SECTORES EN LOS QUE HAN TRABAJADO, TIPO DE EMPRESAS ASESORADAS, CARGOS DESEMPEÑADOS), SU SITUACIÓN LABORAL ACTUAL, LAS ÁREAS EN LAS QUE SE ESPECIALIZAN Y LOS SECTORES CREATIVOS Y CULTURALES EN LOS QUE SE CONSIDERAN APTOS PARA BRINDAR MENTORÍA. ADEMÁS, SE INCLUYEN VARIABLES DE EVALUACIÓN TÉCNICA COMO PUNTAJES POR FILTROS, RESULTADOS DE ENTREVISTAS, RANKING FINAL, SELECCIÓN Y COMENTARIOS CUALITATIVOS. ESTA INFORMACIÓN PERMITIÓ VALORAR LA IDONEIDAD DE CADA PERSONA PARA PARTICIPAR EN EL PROGRAMA, CON BASE EN CRITERIOS ESTRUCTURADOS Y ALINEADOS CON LAS NECESIDADES DEL ECOSISTEMA CULTURAL Y CREATIVO DE BOGOTÁ.</v>
      </c>
      <c r="G99" s="95" t="str">
        <f>'Matriz consolidada 2025'!J99</f>
        <v>DIGITAL</v>
      </c>
      <c r="H99" s="96" t="str">
        <f>'Matriz consolidada 2025'!K99</f>
        <v>ESPAÑOL</v>
      </c>
      <c r="I99" s="96" t="str">
        <f>'Matriz consolidada 2025'!L99</f>
        <v>INFORMACIÓN DISPONIBLE</v>
      </c>
      <c r="J99" s="96" t="str">
        <f>'Matriz consolidada 2025'!P99</f>
        <v>.XLSX</v>
      </c>
      <c r="K99" s="96" t="str">
        <f>'Matriz consolidada 2025'!S99</f>
        <v>N/A</v>
      </c>
      <c r="L99" s="97" t="str">
        <f>'Matriz consolidada 2025'!T99</f>
        <v>N/A</v>
      </c>
    </row>
    <row r="100" spans="1:12" ht="63" customHeight="1" x14ac:dyDescent="0.2">
      <c r="A100" s="93">
        <f>'Matriz consolidada 2025'!A100</f>
        <v>97</v>
      </c>
      <c r="B100" s="94" t="str">
        <f>'Matriz consolidada 2025'!B100</f>
        <v>MISIONALES</v>
      </c>
      <c r="C100" s="95" t="str">
        <f>'Matriz consolidada 2025'!C100</f>
        <v>GESTIÓN DE LA PROMOCIÓN DE AGENTES Y PRÁCTICAS CULTURALES Y RECREODEPORTIVAS</v>
      </c>
      <c r="D100" s="95" t="str">
        <f>'Matriz consolidada 2025'!D100</f>
        <v>DIRECCIÓN DE ECONOMIA ESTUDIOS Y POLÍTICA</v>
      </c>
      <c r="E100" s="95" t="str">
        <f>'Matriz consolidada 2025'!E100</f>
        <v>INFORME CONCEPTO DE GASTO "APOYO Y FORTALECIMIENTO A LAS INDUSTRIAS CULTURALES Y CREATIVAS DE LAS LOCALIDADES"</v>
      </c>
      <c r="F100" s="95" t="str">
        <f>'Matriz consolidada 2025'!F100</f>
        <v>BALANCE DEL PROCESO DE PRESUPUESTOS PARTICIPATIVOS CON ÉNFASIS EN EL CONCEPTO DE GASTO A CARGO DE LA DEEP</v>
      </c>
      <c r="G100" s="95" t="str">
        <f>'Matriz consolidada 2025'!J100</f>
        <v>DIGITAL</v>
      </c>
      <c r="H100" s="96" t="str">
        <f>'Matriz consolidada 2025'!K100</f>
        <v>ESPAÑOL</v>
      </c>
      <c r="I100" s="96" t="str">
        <f>'Matriz consolidada 2025'!L100</f>
        <v>INFORMACIÓN DISPONIBLE</v>
      </c>
      <c r="J100" s="96" t="str">
        <f>'Matriz consolidada 2025'!P100</f>
        <v>PDF
XLS</v>
      </c>
      <c r="K100" s="96" t="str">
        <f>'Matriz consolidada 2025'!S100</f>
        <v>N/A</v>
      </c>
      <c r="L100" s="97" t="str">
        <f>'Matriz consolidada 2025'!T100</f>
        <v>N/A</v>
      </c>
    </row>
    <row r="101" spans="1:12" ht="63" customHeight="1" x14ac:dyDescent="0.2">
      <c r="A101" s="93">
        <f>'Matriz consolidada 2025'!A101</f>
        <v>98</v>
      </c>
      <c r="B101" s="94" t="str">
        <f>'Matriz consolidada 2025'!B101</f>
        <v>MISIONALES</v>
      </c>
      <c r="C101" s="95" t="str">
        <f>'Matriz consolidada 2025'!C101</f>
        <v>GESTIÓN DE LA PROMOCIÓN DE AGENTES Y PRÁCTICAS CULTURALES Y RECREODEPORTIVAS</v>
      </c>
      <c r="D101" s="95" t="str">
        <f>'Matriz consolidada 2025'!D101</f>
        <v>DIRECCIÓN DE ECONOMIA ESTUDIOS Y POLÍTICA</v>
      </c>
      <c r="E101" s="95" t="str">
        <f>'Matriz consolidada 2025'!E101</f>
        <v>RESULTADOS DE LA CUENTA SATELITE DE CULTURA Y ECONOMIA CREATIVA DE BOGOTA_2024</v>
      </c>
      <c r="F101" s="95" t="str">
        <f>'Matriz consolidada 2025'!F101</f>
        <v>CONTIENE LOS RESULTADOS PIBLICADOS EN 2024 DE LA INVESTIGACION MACROECONOMICA DE LA CUENTA SATELITE DE ECONOMÍA CULTURA Y CREATIVA DE BOGOTA (CSECCB): PRODUCCION, GENERACION DEL INGRESO, VALOR AGREGADO Y EMPLEO PARA EL AÑO 2014-2023Pr.</v>
      </c>
      <c r="G101" s="95" t="str">
        <f>'Matriz consolidada 2025'!J101</f>
        <v>DIGITAL</v>
      </c>
      <c r="H101" s="96" t="str">
        <f>'Matriz consolidada 2025'!K101</f>
        <v>ESPAÑOL</v>
      </c>
      <c r="I101" s="96" t="str">
        <f>'Matriz consolidada 2025'!L101</f>
        <v>INFORMACIÓN PUBLICADA</v>
      </c>
      <c r="J101" s="96" t="str">
        <f>'Matriz consolidada 2025'!P101</f>
        <v>PDF
XLS</v>
      </c>
      <c r="K101" s="96" t="str">
        <f>'Matriz consolidada 2025'!S101</f>
        <v>N/A</v>
      </c>
      <c r="L101" s="97" t="str">
        <f>'Matriz consolidada 2025'!T101</f>
        <v>N/A</v>
      </c>
    </row>
    <row r="102" spans="1:12" ht="63" customHeight="1" x14ac:dyDescent="0.2">
      <c r="A102" s="93">
        <f>'Matriz consolidada 2025'!A102</f>
        <v>99</v>
      </c>
      <c r="B102" s="94" t="str">
        <f>'Matriz consolidada 2025'!B102</f>
        <v>MISIONALES</v>
      </c>
      <c r="C102" s="95" t="str">
        <f>'Matriz consolidada 2025'!C102</f>
        <v>GESTIÓN DE LA PROMOCIÓN DE AGENTES Y PRÁCTICAS CULTURALES Y RECREODEPORTIVAS</v>
      </c>
      <c r="D102" s="95" t="str">
        <f>'Matriz consolidada 2025'!D102</f>
        <v>DIRECCIÓN DE ECONOMIA ESTUDIOS Y POLÍTICA</v>
      </c>
      <c r="E102" s="95" t="str">
        <f>'Matriz consolidada 2025'!E102</f>
        <v>GUIA PRACTICA PARA LA CREACION DE AREAS DE DESARROLLO NARANJA</v>
      </c>
      <c r="F102" s="95" t="str">
        <f>'Matriz consolidada 2025'!F102</f>
        <v>DOCUMENTO DIGITAL EN EL QUE SE DESCRIBE EL PASO A PASO PARA LA CREACION DE AREAS DE DESARROLLO NARANJA O DISTRITOS CREATIVOS, SE EXPLICA EL CASO DE BOGOTA Y SE DAN RECOMENDACIONES PARA SU CONSOLIDACION.</v>
      </c>
      <c r="G102" s="95" t="str">
        <f>'Matriz consolidada 2025'!J102</f>
        <v>DIGITAL</v>
      </c>
      <c r="H102" s="96" t="str">
        <f>'Matriz consolidada 2025'!K102</f>
        <v>ESPAÑOL</v>
      </c>
      <c r="I102" s="96" t="str">
        <f>'Matriz consolidada 2025'!L102</f>
        <v>INFORMACIÓN PUBLICADA</v>
      </c>
      <c r="J102" s="96" t="str">
        <f>'Matriz consolidada 2025'!P102</f>
        <v>PDF</v>
      </c>
      <c r="K102" s="96" t="str">
        <f>'Matriz consolidada 2025'!S102</f>
        <v>N/A</v>
      </c>
      <c r="L102" s="97" t="str">
        <f>'Matriz consolidada 2025'!T102</f>
        <v>N/A</v>
      </c>
    </row>
    <row r="103" spans="1:12" ht="63" customHeight="1" x14ac:dyDescent="0.2">
      <c r="A103" s="93">
        <f>'Matriz consolidada 2025'!A103</f>
        <v>100</v>
      </c>
      <c r="B103" s="94" t="str">
        <f>'Matriz consolidada 2025'!B103</f>
        <v>MISIONALES</v>
      </c>
      <c r="C103" s="95" t="str">
        <f>'Matriz consolidada 2025'!C103</f>
        <v>GESTIÓN DE LA PROMOCIÓN DE AGENTES Y PRÁCTICAS CULTURALES Y RECREODEPORTIVAS</v>
      </c>
      <c r="D103" s="95" t="str">
        <f>'Matriz consolidada 2025'!D103</f>
        <v>DIRECCIÓN DE ECONOMIA ESTUDIOS Y POLÍTICA</v>
      </c>
      <c r="E103" s="95" t="str">
        <f>'Matriz consolidada 2025'!E103</f>
        <v>DIAGNOSTICO ECONOMICO DEL SECTOR CULTURAL Y CREATIVO</v>
      </c>
      <c r="F103" s="95" t="str">
        <f>'Matriz consolidada 2025'!F103</f>
        <v>DOCUMENTO DE ANALISIS DEL MERCADO LABORAL DE BOGOTA, EN RELACION AL SECTOR CULTURA: SE PRESENTAN LOS DATOS DE OCUPADOS, DESOCUPADOS, EMPLEO, DESEMPLEO Y TASA GLOBAL DE PARTICIPACION, SE HACEN ANALISIS COMPARATIVOS CON OTROS SECTORES, CIUDADES Y DEPARTAMENTOS.</v>
      </c>
      <c r="G103" s="95" t="str">
        <f>'Matriz consolidada 2025'!J103</f>
        <v>DIGITAL</v>
      </c>
      <c r="H103" s="96" t="str">
        <f>'Matriz consolidada 2025'!K103</f>
        <v>ESPAÑOL</v>
      </c>
      <c r="I103" s="96" t="str">
        <f>'Matriz consolidada 2025'!L103</f>
        <v>INFORMACIÓN PUBLICADA</v>
      </c>
      <c r="J103" s="96" t="str">
        <f>'Matriz consolidada 2025'!P103</f>
        <v>PDF</v>
      </c>
      <c r="K103" s="96" t="str">
        <f>'Matriz consolidada 2025'!S103</f>
        <v>N/A</v>
      </c>
      <c r="L103" s="97" t="str">
        <f>'Matriz consolidada 2025'!T103</f>
        <v>N/A</v>
      </c>
    </row>
    <row r="104" spans="1:12" ht="63" customHeight="1" x14ac:dyDescent="0.2">
      <c r="A104" s="93">
        <f>'Matriz consolidada 2025'!A104</f>
        <v>101</v>
      </c>
      <c r="B104" s="94" t="str">
        <f>'Matriz consolidada 2025'!B104</f>
        <v>MISIONALES</v>
      </c>
      <c r="C104" s="95" t="str">
        <f>'Matriz consolidada 2025'!C104</f>
        <v>GESTIÓN DE LA PROMOCIÓN DE AGENTES Y PRÁCTICAS CULTURALES Y RECREODEPORTIVAS</v>
      </c>
      <c r="D104" s="95" t="str">
        <f>'Matriz consolidada 2025'!D104</f>
        <v>DIRECCIÓN DE ECONOMIA ESTUDIOS Y POLÍTICA</v>
      </c>
      <c r="E104" s="95" t="str">
        <f>'Matriz consolidada 2025'!E104</f>
        <v>BASE DE DATOS DE NECESIDADES DE FINANCIAMIENTO_2020</v>
      </c>
      <c r="F104" s="95" t="str">
        <f>'Matriz consolidada 2025'!F104</f>
        <v>LA BASE DE DATOS DE NECESIDADES DE FINANCIAMIENTO 2020 RECOPILA INFORMACIÓN DE 260 PERSONAS REPRESENTANTES DE EMPRESAS Y ORGANIZACIONES DEL SECTOR CULTURAL Y CREATIVO, CON EL OBJETIVO DE IDENTIFICAR SU SITUACIÓN ECONÓMICA, SUS PRINCIPALES NECESIDADES FINANCIERAS Y SU NIVEL DE ACCESO Y RELACIÓN CON EL SISTEMA FINANCIERO FORMAL. ESTÁ COMPUESTA POR 44 VARIABLES QUE ABARCAN ASPECTOS DE IDENTIFICACIÓN Y LOCALIZACIÓN (COMO DIRECCIÓN, LOCALIDAD, CORREO, TELÉFONO Y SEDE PRINCIPAL EN BOGOTÁ), TIPO DE PERSONA (NATURAL O JURÍDICA), ACTIVIDAD ECONÓMICA PRINCIPAL SEGÚN CÓDIGO CIIU, ANTIGÜEDAD DEL EMPRENDIMIENTO, Y DATOS SOBRE EMPLEO GENERADO, ACTIVOS E INGRESOS EN 2019. ADEMÁS, INCLUYE INFORMACIÓN SOBRE EL TAMAÑO DE LA EMPRESA SEGÚN EMPLEOS, ACTIVOS E INGRESOS, CLASIFICACIÓN POR MACROSECTOR Y LAS NECESIDADES MÁS RELEVANTES PARA EL DESARROLLO DE LA ACTIVIDAD ECONÓMICA, TALES COMO PAGO DE SALARIOS, PROVEEDORES, COSTOS FIJOS, DEUDAS O IMPLEMENTACIÓN DE SOLUCIONES DIGITALES. TAMBIÉN SE INDAGA SOBRE EL ACCESO A CRÉDITOS FORMALES, LAS RAZONES DE NEGACIÓN O NO SOLICITUD, LA RELACIÓN CON ENTIDADES FINANCIERAS, EL ESTADO EN CENTRALES DE RIESGO Y EL MONTO ESTIMADO NECESARIO PARA CUBRIR NECESIDADES EN UN MES, JUNTO CON LOS TIEMPOS ESTIMADOS DE PAGO. FINALMENTE, SE INCLUYE INFORMACIÓN SOBRE USO PREVISTO DE LOS RECURSOS, ACEPTACIÓN DE TRATAMIENTO DE DATOS Y VALIDACIÓN DE LA INFORMACIÓN SUMINISTRADA. ESTA BASE PROPORCIONA UN INSUMO CLAVE PARA EL DISEÑO DE ESTRATEGIAS Y PROGRAMAS DE ACCESO A FINANCIAMIENTO ADECUADOS PARA EL FORTALECIMIENTO DEL SECTOR CULTURAL Y CREATIVO EN BOGOTÁ.</v>
      </c>
      <c r="G104" s="95" t="str">
        <f>'Matriz consolidada 2025'!J104</f>
        <v>DIGITAL</v>
      </c>
      <c r="H104" s="96" t="str">
        <f>'Matriz consolidada 2025'!K104</f>
        <v>ESPAÑOL</v>
      </c>
      <c r="I104" s="96" t="str">
        <f>'Matriz consolidada 2025'!L104</f>
        <v>INFORMACIÓN DISPONIBLE</v>
      </c>
      <c r="J104" s="96" t="str">
        <f>'Matriz consolidada 2025'!P104</f>
        <v>.XLSX</v>
      </c>
      <c r="K104" s="96" t="str">
        <f>'Matriz consolidada 2025'!S104</f>
        <v>N/A</v>
      </c>
      <c r="L104" s="97" t="str">
        <f>'Matriz consolidada 2025'!T104</f>
        <v>N/A</v>
      </c>
    </row>
    <row r="105" spans="1:12" ht="63" customHeight="1" x14ac:dyDescent="0.2">
      <c r="A105" s="93">
        <f>'Matriz consolidada 2025'!A105</f>
        <v>102</v>
      </c>
      <c r="B105" s="94" t="str">
        <f>'Matriz consolidada 2025'!B105</f>
        <v>MISIONALES</v>
      </c>
      <c r="C105" s="95" t="str">
        <f>'Matriz consolidada 2025'!C105</f>
        <v>GESTIÓN DE LA PROMOCIÓN DE AGENTES Y PRÁCTICAS CULTURALES Y RECREODEPORTIVAS</v>
      </c>
      <c r="D105" s="95" t="str">
        <f>'Matriz consolidada 2025'!D105</f>
        <v>DIRECCIÓN DE ECONOMIA ESTUDIOS Y POLÍTICA</v>
      </c>
      <c r="E105" s="95" t="str">
        <f>'Matriz consolidada 2025'!E105</f>
        <v>CARACTERIZACION DE INDUSTRIAS CULTURALES Y CREATIVAS (CICC)_2019</v>
      </c>
      <c r="F105" s="95" t="str">
        <f>'Matriz consolidada 2025'!F105</f>
        <v>DOCUMENTO QUE PRESENTA INFORMACION SOBRE LAS EMPRESAS Y ORGANIZACIONES DEL SECTOR CULTURAL Y CREATIVO, EN LO RELACIONADO CON SU COMPOSICION EMPRESARIAL, PUBLICO OBJETIVO, BIENES Y SERVICIOS QUE PRODUCEN, ANALISIS DOFA, CARACTERISTICAS DE SUS DIRECTIVOS Y MANEJO DE LA PROPIEDAD INTELECTUAL.</v>
      </c>
      <c r="G105" s="95" t="str">
        <f>'Matriz consolidada 2025'!J105</f>
        <v>DIGITAL</v>
      </c>
      <c r="H105" s="96" t="str">
        <f>'Matriz consolidada 2025'!K105</f>
        <v>ESPAÑOL</v>
      </c>
      <c r="I105" s="96" t="str">
        <f>'Matriz consolidada 2025'!L105</f>
        <v>INFORMACIÓN PUBLICADA</v>
      </c>
      <c r="J105" s="96" t="str">
        <f>'Matriz consolidada 2025'!P105</f>
        <v>PDF</v>
      </c>
      <c r="K105" s="96" t="str">
        <f>'Matriz consolidada 2025'!S105</f>
        <v>N/A</v>
      </c>
      <c r="L105" s="97" t="str">
        <f>'Matriz consolidada 2025'!T105</f>
        <v>N/A</v>
      </c>
    </row>
    <row r="106" spans="1:12" ht="63" customHeight="1" x14ac:dyDescent="0.2">
      <c r="A106" s="93">
        <f>'Matriz consolidada 2025'!A106</f>
        <v>103</v>
      </c>
      <c r="B106" s="94" t="str">
        <f>'Matriz consolidada 2025'!B106</f>
        <v>MISIONALES</v>
      </c>
      <c r="C106" s="95" t="str">
        <f>'Matriz consolidada 2025'!C106</f>
        <v>GESTIÓN DE LA PROMOCIÓN DE AGENTES Y PRÁCTICAS CULTURALES Y RECREODEPORTIVAS</v>
      </c>
      <c r="D106" s="95" t="str">
        <f>'Matriz consolidada 2025'!D106</f>
        <v>DIRECCIÓN DE ECONOMIA ESTUDIOS Y POLÍTICA</v>
      </c>
      <c r="E106" s="95" t="str">
        <f>'Matriz consolidada 2025'!E106</f>
        <v>CARACTERIZACION DE ORGANIZACIONES CULTURALES Y CREATIVAS (COCC)_2022</v>
      </c>
      <c r="F106" s="95" t="str">
        <f>'Matriz consolidada 2025'!F106</f>
        <v>DOCUMENTO QUE PRESENTA INFORMACION SOBRE LAS EMPRESAS Y ORGANIZACIONES DEL SECTOR CULTURAL Y CREATIVO, EN LO RELACIONADO CON SU COMPOSICION EMPRESARIAL, PUBLICO OBJETIVO, BIENES Y SERVICIOS QUE PRODUCEN, ANALISIS DOFA, CARACTERISTICAS DE SUS DIRECTIVOS Y MANEJO DE LA PROPIEDAD INTELECTUAL.</v>
      </c>
      <c r="G106" s="95" t="str">
        <f>'Matriz consolidada 2025'!J106</f>
        <v>DIGITAL</v>
      </c>
      <c r="H106" s="96" t="str">
        <f>'Matriz consolidada 2025'!K106</f>
        <v>ESPAÑOL</v>
      </c>
      <c r="I106" s="96" t="str">
        <f>'Matriz consolidada 2025'!L106</f>
        <v>INFORMACIÓN PUBLICADA</v>
      </c>
      <c r="J106" s="96" t="str">
        <f>'Matriz consolidada 2025'!P106</f>
        <v>PDF
XLS</v>
      </c>
      <c r="K106" s="96" t="str">
        <f>'Matriz consolidada 2025'!S106</f>
        <v>N/A</v>
      </c>
      <c r="L106" s="97" t="str">
        <f>'Matriz consolidada 2025'!T106</f>
        <v>N/A</v>
      </c>
    </row>
    <row r="107" spans="1:12" ht="63" customHeight="1" x14ac:dyDescent="0.2">
      <c r="A107" s="93">
        <f>'Matriz consolidada 2025'!A107</f>
        <v>104</v>
      </c>
      <c r="B107" s="94" t="str">
        <f>'Matriz consolidada 2025'!B107</f>
        <v>MISIONALES</v>
      </c>
      <c r="C107" s="95" t="str">
        <f>'Matriz consolidada 2025'!C107</f>
        <v>GESTIÓN DE LA PROMOCIÓN DE AGENTES Y PRÁCTICAS CULTURALES Y RECREODEPORTIVAS</v>
      </c>
      <c r="D107" s="95" t="str">
        <f>'Matriz consolidada 2025'!D107</f>
        <v>DIRECCIÓN DE ECONOMIA ESTUDIOS Y POLÍTICA</v>
      </c>
      <c r="E107" s="95" t="str">
        <f>'Matriz consolidada 2025'!E107</f>
        <v>MAPEO Y CARACTERIZACION DE DISTRITOS CREATIVOS_2022</v>
      </c>
      <c r="F107" s="95" t="str">
        <f>'Matriz consolidada 2025'!F107</f>
        <v>DOCUMENTO QUE PRESENTA INFORMACION SOBRE LAS EMPRESAS Y ORGANIZACIONES DEL SECTOR CULTURAL Y CREATIVO, EN LO RELACIONADO CON SU COMPOSICION EMPRESARIAL, PUBLICO OBJETIVO, BIENES Y SERVICIOS QUE PRODUCEN, ANALISIS DOFA, CARACTERISTICAS DE SUS DIRECTIVOS Y MANEJO DE LA PROPIEDAD INTELECTUAL. LO ANTERIOR REALIZADO EN LOS DISTRITOS CREATIVOS: CENTRO, CENTRO INTERNACIONAL, LA PLAYA, TEUSAQUILLO Y SAN FELIPE</v>
      </c>
      <c r="G107" s="95" t="str">
        <f>'Matriz consolidada 2025'!J107</f>
        <v>DIGITAL</v>
      </c>
      <c r="H107" s="96" t="str">
        <f>'Matriz consolidada 2025'!K107</f>
        <v>ESPAÑOL</v>
      </c>
      <c r="I107" s="96" t="str">
        <f>'Matriz consolidada 2025'!L107</f>
        <v>INFORMACIÓN PUBLICADA</v>
      </c>
      <c r="J107" s="96" t="str">
        <f>'Matriz consolidada 2025'!P107</f>
        <v>PDF
XLS</v>
      </c>
      <c r="K107" s="96" t="str">
        <f>'Matriz consolidada 2025'!S107</f>
        <v>N/A</v>
      </c>
      <c r="L107" s="97" t="str">
        <f>'Matriz consolidada 2025'!T107</f>
        <v>N/A</v>
      </c>
    </row>
    <row r="108" spans="1:12" ht="63" customHeight="1" x14ac:dyDescent="0.2">
      <c r="A108" s="93">
        <f>'Matriz consolidada 2025'!A108</f>
        <v>105</v>
      </c>
      <c r="B108" s="94" t="str">
        <f>'Matriz consolidada 2025'!B108</f>
        <v>MISIONALES</v>
      </c>
      <c r="C108" s="95" t="str">
        <f>'Matriz consolidada 2025'!C108</f>
        <v>GESTIÓN DE LA PROMOCIÓN DE AGENTES Y PRÁCTICAS CULTURALES Y RECREODEPORTIVAS</v>
      </c>
      <c r="D108" s="95" t="str">
        <f>'Matriz consolidada 2025'!D108</f>
        <v>DIRECCIÓN DE ECONOMIA ESTUDIOS Y POLÍTICA</v>
      </c>
      <c r="E108" s="95" t="str">
        <f>'Matriz consolidada 2025'!E108</f>
        <v>MAPEO Y CARACTERIZACION DE DISTRITOS CREATIVOS_2024</v>
      </c>
      <c r="F108" s="95" t="str">
        <f>'Matriz consolidada 2025'!F108</f>
        <v>DOCUMENTO QUE PRESENTA INFORMACION SOBRE LAS EMPRESAS Y ORGANIZACIONES DEL SECTOR CULTURAL Y CREATIVO, EN LO RELACIONADO CON SU COMPOSICION EMPRESARIAL, PUBLICO OBJETIVO, BIENES Y SERVICIOS QUE PRODUCEN, ANALISIS DOFA, CARACTERISTICAS DE SUS DIRECTIVOS Y MANEJO DE LA PROPIEDAD INTELECTUAL. LO ANTERIOR REALIZADO EN LOS DISTRITOS CREATIVOS: USAQUÉN, CHAPINERO, ZIBO, CTI, LA 85.</v>
      </c>
      <c r="G108" s="95" t="str">
        <f>'Matriz consolidada 2025'!J108</f>
        <v>DIGITAL</v>
      </c>
      <c r="H108" s="96" t="str">
        <f>'Matriz consolidada 2025'!K108</f>
        <v>ESPAÑOL</v>
      </c>
      <c r="I108" s="96" t="str">
        <f>'Matriz consolidada 2025'!L108</f>
        <v>INFORMACIÓN PUBLICADA</v>
      </c>
      <c r="J108" s="96" t="str">
        <f>'Matriz consolidada 2025'!P108</f>
        <v>PDF
XLS</v>
      </c>
      <c r="K108" s="96" t="str">
        <f>'Matriz consolidada 2025'!S108</f>
        <v>N/A</v>
      </c>
      <c r="L108" s="97" t="str">
        <f>'Matriz consolidada 2025'!T108</f>
        <v>N/A</v>
      </c>
    </row>
    <row r="109" spans="1:12" ht="63" customHeight="1" x14ac:dyDescent="0.2">
      <c r="A109" s="93">
        <f>'Matriz consolidada 2025'!A109</f>
        <v>106</v>
      </c>
      <c r="B109" s="94" t="str">
        <f>'Matriz consolidada 2025'!B109</f>
        <v>MISIONALES</v>
      </c>
      <c r="C109" s="95" t="str">
        <f>'Matriz consolidada 2025'!C109</f>
        <v>GESTIÓN DE LA PROMOCIÓN DE AGENTES Y PRÁCTICAS CULTURALES Y RECREODEPORTIVAS</v>
      </c>
      <c r="D109" s="95" t="str">
        <f>'Matriz consolidada 2025'!D109</f>
        <v>DIRECCIÓN DE ECONOMIA ESTUDIOS Y POLÍTICA</v>
      </c>
      <c r="E109" s="95" t="str">
        <f>'Matriz consolidada 2025'!E109</f>
        <v>BASE DE DATOS ALDEA BOGOTÁ CULTURAL Y CREATIVA</v>
      </c>
      <c r="F109" s="95" t="str">
        <f>'Matriz consolidada 2025'!F109</f>
        <v>LÍNEA DE BASE DE LOS EMPRENDIMIENTOS QUE SE POSTULARON PARA DEFINIR SU NIVEL DE MADUREZ</v>
      </c>
      <c r="G109" s="95" t="str">
        <f>'Matriz consolidada 2025'!J109</f>
        <v>AMBOS</v>
      </c>
      <c r="H109" s="96" t="str">
        <f>'Matriz consolidada 2025'!K109</f>
        <v>ESPAÑOL</v>
      </c>
      <c r="I109" s="96" t="str">
        <f>'Matriz consolidada 2025'!L109</f>
        <v>INFORMACIÓN DISPONIBLE</v>
      </c>
      <c r="J109" s="96" t="str">
        <f>'Matriz consolidada 2025'!P109</f>
        <v>XLS
PDF</v>
      </c>
      <c r="K109" s="96" t="str">
        <f>'Matriz consolidada 2025'!S109</f>
        <v>N/A</v>
      </c>
      <c r="L109" s="97" t="str">
        <f>'Matriz consolidada 2025'!T109</f>
        <v>N/A</v>
      </c>
    </row>
    <row r="110" spans="1:12" ht="63" customHeight="1" x14ac:dyDescent="0.2">
      <c r="A110" s="93">
        <f>'Matriz consolidada 2025'!A110</f>
        <v>107</v>
      </c>
      <c r="B110" s="94" t="str">
        <f>'Matriz consolidada 2025'!B110</f>
        <v>MISIONALES</v>
      </c>
      <c r="C110" s="95" t="str">
        <f>'Matriz consolidada 2025'!C110</f>
        <v>GESTIÓN DE LA PROMOCIÓN DE AGENTES Y PRÁCTICAS CULTURALES Y RECREODEPORTIVAS</v>
      </c>
      <c r="D110" s="95" t="str">
        <f>'Matriz consolidada 2025'!D110</f>
        <v>DIRECCIÓN DE ECONOMIA ESTUDIOS Y POLÍTICA</v>
      </c>
      <c r="E110" s="95" t="str">
        <f>'Matriz consolidada 2025'!E110</f>
        <v>BASE DE DATOS DE EMPRESAS Y GREMIOS DEL SECTOR DE LAS INDUSTRIAS CULTURALES Y CREATIVAS DIGITALES DE BOGOTÁ</v>
      </c>
      <c r="F110" s="95" t="str">
        <f>'Matriz consolidada 2025'!F110</f>
        <v>ESTE ACTIVO ES UNA BASE DE DATOS EN ACTUALIZACIÓN PREMANTENTE QUE IDENTIFICA Y CUENTA CON LOS DATOS DE CONTACTO Y DESCRIPCIÓN DE LAS EMPRESAS DE ANIMACIÓN, VIDEOJUEGOS Y CONTENIDOS IMNERSIVOS DE BOGOTÁ</v>
      </c>
      <c r="G110" s="95" t="str">
        <f>'Matriz consolidada 2025'!J110</f>
        <v>DIGITAL</v>
      </c>
      <c r="H110" s="96" t="str">
        <f>'Matriz consolidada 2025'!K110</f>
        <v>ESPAÑOL</v>
      </c>
      <c r="I110" s="96" t="str">
        <f>'Matriz consolidada 2025'!L110</f>
        <v>INFORMACIÓN DISPONIBLE</v>
      </c>
      <c r="J110" s="96" t="str">
        <f>'Matriz consolidada 2025'!P110</f>
        <v>XLS</v>
      </c>
      <c r="K110" s="96" t="str">
        <f>'Matriz consolidada 2025'!S110</f>
        <v>N/A</v>
      </c>
      <c r="L110" s="97" t="str">
        <f>'Matriz consolidada 2025'!T110</f>
        <v>N/A</v>
      </c>
    </row>
    <row r="111" spans="1:12" ht="63" customHeight="1" x14ac:dyDescent="0.2">
      <c r="A111" s="93">
        <f>'Matriz consolidada 2025'!A111</f>
        <v>108</v>
      </c>
      <c r="B111" s="94" t="str">
        <f>'Matriz consolidada 2025'!B111</f>
        <v>MISIONALES</v>
      </c>
      <c r="C111" s="95" t="str">
        <f>'Matriz consolidada 2025'!C111</f>
        <v>GESTIÓN DE LA PROMOCIÓN DE AGENTES Y PRÁCTICAS CULTURALES Y RECREODEPORTIVAS</v>
      </c>
      <c r="D111" s="95" t="str">
        <f>'Matriz consolidada 2025'!D111</f>
        <v>DIRECCIÓN DE ECONOMIA ESTUDIOS Y POLÍTICA</v>
      </c>
      <c r="E111" s="95" t="str">
        <f>'Matriz consolidada 2025'!E111</f>
        <v>CARACTERIZACION PARA UNIDADES PRODUCTIVAS INFORMALES DEL SECTOR CULTURAL Y CREATIVO_2023</v>
      </c>
      <c r="F111" s="95" t="str">
        <f>'Matriz consolidada 2025'!F111</f>
        <v>DOCUMENTO QUE PRESENTA INFORMACION SOBRE LAS EMPRESAS Y ORGANIZACIONES DEL SECTOR CULTURAL Y CREATIVO, EN LO RELACIONADO CON SU COMPOSICION EMPRESARIAL, PUBLICO OBJETIVO, BIENES Y SERVICIOS QUE PRODUCEN, ANALISIS DOFA, CARACTERISTICAS DE SUS DIRECTIVOS Y MANEJO DE LA PROPIEDAD INTELECTUAL.</v>
      </c>
      <c r="G111" s="95" t="str">
        <f>'Matriz consolidada 2025'!J111</f>
        <v>DIGITAL</v>
      </c>
      <c r="H111" s="96" t="str">
        <f>'Matriz consolidada 2025'!K111</f>
        <v>ESPAÑOL</v>
      </c>
      <c r="I111" s="96" t="str">
        <f>'Matriz consolidada 2025'!L111</f>
        <v>INFORMACIÓN PUBLICADA</v>
      </c>
      <c r="J111" s="96" t="str">
        <f>'Matriz consolidada 2025'!P111</f>
        <v>PDF
XLS</v>
      </c>
      <c r="K111" s="96" t="str">
        <f>'Matriz consolidada 2025'!S111</f>
        <v>N/A</v>
      </c>
      <c r="L111" s="97" t="str">
        <f>'Matriz consolidada 2025'!T111</f>
        <v>N/A</v>
      </c>
    </row>
    <row r="112" spans="1:12" ht="63" customHeight="1" x14ac:dyDescent="0.2">
      <c r="A112" s="93">
        <f>'Matriz consolidada 2025'!A112</f>
        <v>109</v>
      </c>
      <c r="B112" s="94" t="str">
        <f>'Matriz consolidada 2025'!B112</f>
        <v>MISIONALES</v>
      </c>
      <c r="C112" s="95" t="str">
        <f>'Matriz consolidada 2025'!C112</f>
        <v>GESTIÓN DE LA PROMOCIÓN DE AGENTES Y PRÁCTICAS CULTURALES Y RECREODEPORTIVAS</v>
      </c>
      <c r="D112" s="95" t="str">
        <f>'Matriz consolidada 2025'!D112</f>
        <v>DIRECCIÓN DE ECONOMIA ESTUDIOS Y POLÍTICA</v>
      </c>
      <c r="E112" s="95" t="str">
        <f>'Matriz consolidada 2025'!E112</f>
        <v>CIUDAD CREADORA: EL PODER TRANSFORMADOR DE LA CULTURA EN BOGOTÁ_2025</v>
      </c>
      <c r="F112" s="95" t="str">
        <f>'Matriz consolidada 2025'!F112</f>
        <v>DOCUMENTO QUE PRESENTA INFORMACIÓN DE LAS APUETAS, RETOS Y OPORTUNIDADES DERIVADAS DE LA IMPLEMENTACIÓN DE LA POLÍTICA PPUBLICA DISTRITAL DE ECONOMICA CULTURAL Y CREATIVA DE BOGOTÁ</v>
      </c>
      <c r="G112" s="95" t="str">
        <f>'Matriz consolidada 2025'!J112</f>
        <v>DIGITAL</v>
      </c>
      <c r="H112" s="96" t="str">
        <f>'Matriz consolidada 2025'!K112</f>
        <v>ESPAÑOL</v>
      </c>
      <c r="I112" s="96" t="str">
        <f>'Matriz consolidada 2025'!L112</f>
        <v>INFORMACIÓN PUBLICADA</v>
      </c>
      <c r="J112" s="96" t="str">
        <f>'Matriz consolidada 2025'!P112</f>
        <v>PDF</v>
      </c>
      <c r="K112" s="96" t="str">
        <f>'Matriz consolidada 2025'!S112</f>
        <v>N/A</v>
      </c>
      <c r="L112" s="97" t="str">
        <f>'Matriz consolidada 2025'!T112</f>
        <v>N/A</v>
      </c>
    </row>
    <row r="113" spans="1:12" ht="63" customHeight="1" x14ac:dyDescent="0.2">
      <c r="A113" s="93">
        <f>'Matriz consolidada 2025'!A113</f>
        <v>110</v>
      </c>
      <c r="B113" s="94" t="str">
        <f>'Matriz consolidada 2025'!B113</f>
        <v>MISIONALES</v>
      </c>
      <c r="C113" s="95" t="str">
        <f>'Matriz consolidada 2025'!C113</f>
        <v>GESTIÓN DE LA PROMOCIÓN DE AGENTES Y PRÁCTICAS CULTURALES Y RECREODEPORTIVAS</v>
      </c>
      <c r="D113" s="95" t="str">
        <f>'Matriz consolidada 2025'!D113</f>
        <v>DIRECCIÓN DE ECONOMIA ESTUDIOS Y POLÍTICA</v>
      </c>
      <c r="E113" s="95" t="str">
        <f>'Matriz consolidada 2025'!E113</f>
        <v>ANÁLISIS PIB BOGOTÁ Y COLOMBIA_2025</v>
      </c>
      <c r="F113" s="95" t="str">
        <f>'Matriz consolidada 2025'!F113</f>
        <v>LA DIRECCIÓN DE ECONOMÍA, ESTUDIOS Y POLÍTICA ANALIZA LOS RESULTADOS DEL PIB DE BOGOTÁ Y COLOMBIA PARA LOS TRIMESTRES PUBLCIADOS POR EL DANE. ESTE EJERCICIO ES PUBLICADO POR EL DEPARTAMENTO ADMINISTRATIVO NACIONAL DE ESTADÍSTICA (DANE), TANTO A NIVEL GENERAL COMO ESPECÍFICO PARA LA GRAN RAMA DE ACTIVIDADES Y PARA EL GRUPO DE ACTIVIDADES ARTÍSTICAS, ENTRETENIMIENTO, RECREACIÓN Y OTRAS ACTIVIDADES DE SERVICIO.</v>
      </c>
      <c r="G113" s="95" t="str">
        <f>'Matriz consolidada 2025'!J113</f>
        <v>DIGITAL</v>
      </c>
      <c r="H113" s="96" t="str">
        <f>'Matriz consolidada 2025'!K113</f>
        <v>ESPAÑOL</v>
      </c>
      <c r="I113" s="96" t="str">
        <f>'Matriz consolidada 2025'!L113</f>
        <v>INFORMACIÓN PUBLICADA</v>
      </c>
      <c r="J113" s="96" t="str">
        <f>'Matriz consolidada 2025'!P113</f>
        <v>PDF</v>
      </c>
      <c r="K113" s="96" t="str">
        <f>'Matriz consolidada 2025'!S113</f>
        <v>N/A</v>
      </c>
      <c r="L113" s="97" t="str">
        <f>'Matriz consolidada 2025'!T113</f>
        <v>N/A</v>
      </c>
    </row>
    <row r="114" spans="1:12" ht="63" customHeight="1" x14ac:dyDescent="0.2">
      <c r="A114" s="93">
        <f>'Matriz consolidada 2025'!A114</f>
        <v>111</v>
      </c>
      <c r="B114" s="94" t="str">
        <f>'Matriz consolidada 2025'!B114</f>
        <v>MISIONALES</v>
      </c>
      <c r="C114" s="95" t="str">
        <f>'Matriz consolidada 2025'!C114</f>
        <v>GESTIÓN DE LA PROMOCIÓN DE AGENTES Y PRÁCTICAS CULTURALES Y RECREODEPORTIVAS</v>
      </c>
      <c r="D114" s="95" t="str">
        <f>'Matriz consolidada 2025'!D114</f>
        <v>DIRECCIÓN DE ECONOMIA ESTUDIOS Y POLÍTICA</v>
      </c>
      <c r="E114" s="95" t="str">
        <f>'Matriz consolidada 2025'!E114</f>
        <v>ESTUDIO DIAGNÓSTICO PARA EL FORTALECIMIENTO DEL LIDERAZGO Y EL EMPRENDIMIENTO DE LAS MUJERES EN EL SECTOR CULTURA DE BOGOTÁ_2022</v>
      </c>
      <c r="F114" s="95" t="str">
        <f>'Matriz consolidada 2025'!F114</f>
        <v>ESTE DIAGNÓSTICO PERMITIÓ RECOGER INFORMACIÓN EN DIVERSOS ÁMBITOS COMO EL SOCIODEMOGRÁFICAS (NIVEL EDUCATIVO, AÑOS DE EXPERIENCIA LABORAL, ROLES Y ÁREAS DE DESEMPEÑO), LA SITUACIÓN ECONÓMICA Y FINANCIERA DE LAS MUJERES QUE EJERCEN SUS ACTIVIDADES PRODUCTIVAS EN EL SECTOR CULTURAL Y EN LOS 4 DISTRITOS CREATIVOS, LA AFECTACIÓN POR LA PANDEMIA POR COVID-19, ASÍ COMO IDENTIFICAR FORTALEZAS Y DEBILIDADES EN RELACIÓN CON COMPETENCIAS EMPRENDEDORAS Y EMPRESARIALES. POR OTRA PARTE, EL DIAGNÓSTICO TAMBIÉN INDAGÓ POR ASPECTOS RELACIONADOS CON LA PERCEPCIÓN DE DISCRIMINACIÓN, VIOLENCIA Y VULNERACIÓN DE DERECHOS DE LA MUJER, ASÍ COMO SOBRE INCLUSIÓN, EQUIDAD, RECONOCIMIENTO Y PARTICIPACIÓN DE LA MUJER EN EL SECTOR CULTURAL Y CREATIVO EN BOGOTÁ.</v>
      </c>
      <c r="G114" s="95" t="str">
        <f>'Matriz consolidada 2025'!J114</f>
        <v>DIGITAL</v>
      </c>
      <c r="H114" s="96" t="str">
        <f>'Matriz consolidada 2025'!K114</f>
        <v>ESPAÑOL</v>
      </c>
      <c r="I114" s="96" t="str">
        <f>'Matriz consolidada 2025'!L114</f>
        <v>INFORMACIÓN PUBLICADA</v>
      </c>
      <c r="J114" s="96" t="str">
        <f>'Matriz consolidada 2025'!P114</f>
        <v>PDF
XLS</v>
      </c>
      <c r="K114" s="96" t="str">
        <f>'Matriz consolidada 2025'!S114</f>
        <v>N/A</v>
      </c>
      <c r="L114" s="97" t="str">
        <f>'Matriz consolidada 2025'!T114</f>
        <v>N/A</v>
      </c>
    </row>
    <row r="115" spans="1:12" ht="63" customHeight="1" x14ac:dyDescent="0.2">
      <c r="A115" s="93">
        <f>'Matriz consolidada 2025'!A115</f>
        <v>112</v>
      </c>
      <c r="B115" s="94" t="str">
        <f>'Matriz consolidada 2025'!B115</f>
        <v>MISIONALES</v>
      </c>
      <c r="C115" s="95" t="str">
        <f>'Matriz consolidada 2025'!C115</f>
        <v>GESTIÓN DE LA PROMOCIÓN DE AGENTES Y PRÁCTICAS CULTURALES Y RECREODEPORTIVAS</v>
      </c>
      <c r="D115" s="95" t="str">
        <f>'Matriz consolidada 2025'!D115</f>
        <v>DIRECCIÓN DE ECONOMIA ESTUDIOS Y POLÍTICA</v>
      </c>
      <c r="E115" s="95" t="str">
        <f>'Matriz consolidada 2025'!E115</f>
        <v>MAPEO Y CARACTERIZACIÓN DE LAS DINÁMICAS SOCIALES, CULTURALES Y DE MERCADO QUE SE DESARROLLEN EN LOS DISTRITOS CREATIVOS DE BOGOTÁ PRIORIZADOS POR LA SCRD</v>
      </c>
      <c r="F115" s="95" t="str">
        <f>'Matriz consolidada 2025'!F115</f>
        <v>MAPEAR Y CARACTERIZAR LAS DINÁMICAS DE MERCADO, CULTURALES Y SOCIALES EN LOS DISTRITOS CREATIVOS DE BOGOTÁ, DESDE UN ABORDAJE HOLÍSTICO, QUE INCLUYE LA RECOLECCIÓN, SISTEMATIZACIÓN Y ANÁLISIS DE INFORMACIÓN PRIMARIA Y SECUNDARIA, CUANTITATIVA Y CUALITATIVA.</v>
      </c>
      <c r="G115" s="95" t="str">
        <f>'Matriz consolidada 2025'!J115</f>
        <v>DIGITAL</v>
      </c>
      <c r="H115" s="96" t="str">
        <f>'Matriz consolidada 2025'!K115</f>
        <v>ESPAÑOL</v>
      </c>
      <c r="I115" s="96" t="str">
        <f>'Matriz consolidada 2025'!L115</f>
        <v>INFORMACIÓN PUBLICADA</v>
      </c>
      <c r="J115" s="96" t="str">
        <f>'Matriz consolidada 2025'!P115</f>
        <v>PDF</v>
      </c>
      <c r="K115" s="96" t="str">
        <f>'Matriz consolidada 2025'!S115</f>
        <v>N/A</v>
      </c>
      <c r="L115" s="97" t="str">
        <f>'Matriz consolidada 2025'!T115</f>
        <v>N/A</v>
      </c>
    </row>
    <row r="116" spans="1:12" ht="63" customHeight="1" x14ac:dyDescent="0.2">
      <c r="A116" s="93">
        <f>'Matriz consolidada 2025'!A116</f>
        <v>113</v>
      </c>
      <c r="B116" s="94" t="str">
        <f>'Matriz consolidada 2025'!B116</f>
        <v>MISIONALES</v>
      </c>
      <c r="C116" s="95" t="str">
        <f>'Matriz consolidada 2025'!C116</f>
        <v>GESTIÓN DE LA PROMOCIÓN DE AGENTES Y PRÁCTICAS CULTURALES Y RECREODEPORTIVAS</v>
      </c>
      <c r="D116" s="95" t="str">
        <f>'Matriz consolidada 2025'!D116</f>
        <v>DIRECCIÓN DE ECONOMIA ESTUDIOS Y POLÍTICA</v>
      </c>
      <c r="E116" s="95" t="str">
        <f>'Matriz consolidada 2025'!E116</f>
        <v>ENCUESTA DE PERCEPCIÓN BOGOTÁ 24/7</v>
      </c>
      <c r="F116" s="95" t="str">
        <f>'Matriz consolidada 2025'!F116</f>
        <v xml:space="preserve">PERCEPCIÓN DE LA CIUDADANÍA 
SATISFACCIÓN (MEDIDAS DE CALIDAD)
IMPACTO ECONÓMICO DE LOS EMPRENDIMIENTOS CULTURALES Y CREATIVOS QUE PARTICIPAN EN LA AGENDA C24H.
DISPOSICIÓN DE LA CIUDADANÍA A PARTICIPAR EN ACTIVIDADES NOCTURNAS.
</v>
      </c>
      <c r="G116" s="95" t="str">
        <f>'Matriz consolidada 2025'!J116</f>
        <v>DIGITAL</v>
      </c>
      <c r="H116" s="96" t="str">
        <f>'Matriz consolidada 2025'!K116</f>
        <v>ESPAÑOL</v>
      </c>
      <c r="I116" s="96" t="str">
        <f>'Matriz consolidada 2025'!L116</f>
        <v>INFORMACIÓN DISPONIBLE</v>
      </c>
      <c r="J116" s="96" t="str">
        <f>'Matriz consolidada 2025'!P116</f>
        <v>PDF</v>
      </c>
      <c r="K116" s="96" t="str">
        <f>'Matriz consolidada 2025'!S116</f>
        <v>N/A</v>
      </c>
      <c r="L116" s="97" t="str">
        <f>'Matriz consolidada 2025'!T116</f>
        <v>N/A</v>
      </c>
    </row>
    <row r="117" spans="1:12" ht="63" customHeight="1" x14ac:dyDescent="0.2">
      <c r="A117" s="93">
        <f>'Matriz consolidada 2025'!A117</f>
        <v>114</v>
      </c>
      <c r="B117" s="94" t="str">
        <f>'Matriz consolidada 2025'!B117</f>
        <v>MISIONALES</v>
      </c>
      <c r="C117" s="95" t="str">
        <f>'Matriz consolidada 2025'!C117</f>
        <v>GESTIÓN DE LA PROMOCIÓN DE AGENTES Y PRÁCTICAS CULTURALES Y RECREODEPORTIVAS</v>
      </c>
      <c r="D117" s="95" t="str">
        <f>'Matriz consolidada 2025'!D117</f>
        <v>DIRECCIÓN DE PERSONAS JURÍDICAS</v>
      </c>
      <c r="E117" s="95" t="str">
        <f>'Matriz consolidada 2025'!E117</f>
        <v>APLICATIVO DJANGO</v>
      </c>
      <c r="F117" s="95" t="str">
        <f>'Matriz consolidada 2025'!F117</f>
        <v>APLICATIVO UTILIZADO PARA EL REGISTRO DE INFORMACIÒN DE LOS ORGANISMOS VINCULADOS AL SISTEMA NACIONAL DEL DEPORTE Y DE LAS LAS ESAL SUJETAS A INSPECCION, VIGILANCIA Y CONTROL</v>
      </c>
      <c r="G117" s="95" t="str">
        <f>'Matriz consolidada 2025'!J117</f>
        <v>DIGITAL</v>
      </c>
      <c r="H117" s="96" t="str">
        <f>'Matriz consolidada 2025'!K117</f>
        <v>ESPAÑOL</v>
      </c>
      <c r="I117" s="96" t="str">
        <f>'Matriz consolidada 2025'!L117</f>
        <v>INFORMACIÓN DISPONIBLE</v>
      </c>
      <c r="J117" s="96" t="str">
        <f>'Matriz consolidada 2025'!P117</f>
        <v xml:space="preserve">.CSV .XLSX
</v>
      </c>
      <c r="K117" s="96" t="str">
        <f>'Matriz consolidada 2025'!S117</f>
        <v>N/A</v>
      </c>
      <c r="L117" s="97" t="str">
        <f>'Matriz consolidada 2025'!T117</f>
        <v>N/A</v>
      </c>
    </row>
    <row r="118" spans="1:12" ht="63" customHeight="1" x14ac:dyDescent="0.2">
      <c r="A118" s="93">
        <f>'Matriz consolidada 2025'!A118</f>
        <v>115</v>
      </c>
      <c r="B118" s="94" t="str">
        <f>'Matriz consolidada 2025'!B118</f>
        <v>MISIONALES</v>
      </c>
      <c r="C118" s="95" t="str">
        <f>'Matriz consolidada 2025'!C118</f>
        <v>GESTIÓN DE LA PROMOCIÓN DE AGENTES Y PRÁCTICAS CULTURALES Y RECREODEPORTIVAS</v>
      </c>
      <c r="D118" s="95" t="str">
        <f>'Matriz consolidada 2025'!D118</f>
        <v>DIRECCIÓN DE PERSONAS JURÍDICAS</v>
      </c>
      <c r="E118" s="95" t="str">
        <f>'Matriz consolidada 2025'!E118</f>
        <v>EXPEDIENTES ADMINISTRATIVOS DE LOS ORGANISMOS DEPORTIVOS VINCUALDOS AL SISTEMA NACIONAL DEL DEPORTE</v>
      </c>
      <c r="F118" s="95" t="str">
        <f>'Matriz consolidada 2025'!F118</f>
        <v>INCLUYE LOS EXPEDIENTES DE LOS DOCUMENTOS DE ENTRADA Y SALIDA DE TRÁMITES Y SOLICITUDES REALIZADAS POR LAS ENTIDADES QUE CONFORMAN PARTE DEL SISTEMA NACIONAL DEL DEPORTE Y CUYA FUNCIÓN DE REGISTRO SE ENCUENTRA EN LA SECRETARÍA DE CULTURA, RECREACIÓN Y DEPORTE.</v>
      </c>
      <c r="G118" s="95" t="str">
        <f>'Matriz consolidada 2025'!J118</f>
        <v>AMBOS</v>
      </c>
      <c r="H118" s="96" t="str">
        <f>'Matriz consolidada 2025'!K118</f>
        <v>ESPAÑOL</v>
      </c>
      <c r="I118" s="96" t="str">
        <f>'Matriz consolidada 2025'!L118</f>
        <v>INFORMACIÓN DISPONIBLE</v>
      </c>
      <c r="J118" s="96" t="str">
        <f>'Matriz consolidada 2025'!P118</f>
        <v>PDF</v>
      </c>
      <c r="K118" s="96" t="str">
        <f>'Matriz consolidada 2025'!S118</f>
        <v>PERSONAS JURIDICAS</v>
      </c>
      <c r="L118" s="97" t="str">
        <f>'Matriz consolidada 2025'!T118</f>
        <v>PERSONAS JURIDICAS</v>
      </c>
    </row>
    <row r="119" spans="1:12" ht="63" customHeight="1" x14ac:dyDescent="0.2">
      <c r="A119" s="93">
        <f>'Matriz consolidada 2025'!A119</f>
        <v>116</v>
      </c>
      <c r="B119" s="94" t="str">
        <f>'Matriz consolidada 2025'!B119</f>
        <v>MISIONALES</v>
      </c>
      <c r="C119" s="95" t="str">
        <f>'Matriz consolidada 2025'!C119</f>
        <v>GESTIÓN DE LA PROMOCIÓN DE AGENTES Y PRÁCTICAS CULTURALES Y RECREODEPORTIVAS</v>
      </c>
      <c r="D119" s="95" t="str">
        <f>'Matriz consolidada 2025'!D119</f>
        <v>DIRECCIÓN DE PERSONAS JURÍDICAS</v>
      </c>
      <c r="E119" s="95" t="str">
        <f>'Matriz consolidada 2025'!E119</f>
        <v>EXPEDIENTES ADMINISTRATIVOS DE LAS ENTIDADES SIN ANIMO DE LUCRO CON FINES CULTURALES, RECREATIVOS Y/O DEPORTIVOS</v>
      </c>
      <c r="F119" s="95" t="str">
        <f>'Matriz consolidada 2025'!F119</f>
        <v>INCLUYE LOS EXPEDIENTES DE LOS DOCUMENTOS DE ENTRADA Y SALIDA DE TRÁMITES Y SOLICITUDES REALIZADAS POR LAS ENTIDADES SIN ÁNIMO DE LUCRO CON FINES CULTURALES, DEPORTIVOS O RECREATIVOS CUYA FUNCIÓN DE INSPECCIÓN, VIGILANCIA Y CONTROL SE ENCUENTRA EN LA SECRETARÍA DE CULTURA, RECREACIÓN Y DEPORTE.</v>
      </c>
      <c r="G119" s="95" t="str">
        <f>'Matriz consolidada 2025'!J119</f>
        <v>AMBOS</v>
      </c>
      <c r="H119" s="96" t="str">
        <f>'Matriz consolidada 2025'!K119</f>
        <v>ESPAÑOL</v>
      </c>
      <c r="I119" s="96" t="str">
        <f>'Matriz consolidada 2025'!L119</f>
        <v>INFORMACIÓN DISPONIBLE</v>
      </c>
      <c r="J119" s="96" t="str">
        <f>'Matriz consolidada 2025'!P119</f>
        <v>PDF</v>
      </c>
      <c r="K119" s="96" t="str">
        <f>'Matriz consolidada 2025'!S119</f>
        <v>INSPECCIONES, VIGILANCIA Y CONTROLES.</v>
      </c>
      <c r="L119" s="97" t="str">
        <f>'Matriz consolidada 2025'!T119</f>
        <v>INSPECCIONES, VIGILANCIA Y CONTROLES.</v>
      </c>
    </row>
    <row r="120" spans="1:12" ht="63" customHeight="1" x14ac:dyDescent="0.2">
      <c r="A120" s="93">
        <f>'Matriz consolidada 2025'!A120</f>
        <v>117</v>
      </c>
      <c r="B120" s="94" t="str">
        <f>'Matriz consolidada 2025'!B120</f>
        <v>MISIONALES</v>
      </c>
      <c r="C120" s="95" t="str">
        <f>'Matriz consolidada 2025'!C120</f>
        <v>GESTIÓN DE LA PROMOCIÓN DE AGENTES Y PRÁCTICAS CULTURALES Y RECREODEPORTIVAS</v>
      </c>
      <c r="D120" s="95" t="str">
        <f>'Matriz consolidada 2025'!D120</f>
        <v>DIRECCIÓN DE PERSONAS JURÍDICAS</v>
      </c>
      <c r="E120" s="95" t="str">
        <f>'Matriz consolidada 2025'!E120</f>
        <v>INFORMACION RELACIONADA CON LAS ENTIDADES SIN ANIMO DE LUCRO RECOLECTADA EN LA BASE DE DATOS</v>
      </c>
      <c r="F120" s="95" t="str">
        <f>'Matriz consolidada 2025'!F120</f>
        <v>BASE DE DATOS DE LOS ORGANISMOS VINCULADOS AL SISTEMA NACIONAL DEL DEPORTE CON DATOS DEL NOMBRE, ID, DATOS DE CONTACTO, REPRESENTANTE LEGAL, PERSONERIA JURIDICA, REFORMAS ESTATUTARIAS, PERIODO ESTATUTARIO Y OBSERVACIONES Y DE LAS ESAL SUJETAS A IVC CON DATOS DEL NOMBRE, ID, DATOS DE CONTACTO, REPRESENTANTE LEGAL, REGISTRO EN CAMARA DE COMERCIO, VIGENCIAS REPORTADAS Y OBSERVACIONES</v>
      </c>
      <c r="G120" s="95" t="str">
        <f>'Matriz consolidada 2025'!J120</f>
        <v>DIGITAL</v>
      </c>
      <c r="H120" s="96" t="str">
        <f>'Matriz consolidada 2025'!K120</f>
        <v>ESPAÑOL</v>
      </c>
      <c r="I120" s="96" t="str">
        <f>'Matriz consolidada 2025'!L120</f>
        <v>INFORMACIÓN DISPONIBLE</v>
      </c>
      <c r="J120" s="96" t="str">
        <f>'Matriz consolidada 2025'!P120</f>
        <v xml:space="preserve">.CSV .XLSX
</v>
      </c>
      <c r="K120" s="96" t="str">
        <f>'Matriz consolidada 2025'!S120</f>
        <v>PERSONAS JURIDICAS</v>
      </c>
      <c r="L120" s="97" t="str">
        <f>'Matriz consolidada 2025'!T120</f>
        <v>PERSONAS JURIDICAS</v>
      </c>
    </row>
    <row r="121" spans="1:12" ht="63" customHeight="1" x14ac:dyDescent="0.2">
      <c r="A121" s="93">
        <f>'Matriz consolidada 2025'!A121</f>
        <v>118</v>
      </c>
      <c r="B121" s="94" t="str">
        <f>'Matriz consolidada 2025'!B121</f>
        <v>APOYO</v>
      </c>
      <c r="C121" s="95" t="str">
        <f>'Matriz consolidada 2025'!C121</f>
        <v>GESTIÓN JURÍDICA</v>
      </c>
      <c r="D121" s="95" t="str">
        <f>'Matriz consolidada 2025'!D121</f>
        <v>OFICINA JURÍDICA</v>
      </c>
      <c r="E121" s="95" t="str">
        <f>'Matriz consolidada 2025'!E121</f>
        <v>ACTAS</v>
      </c>
      <c r="F121" s="95" t="str">
        <f>'Matriz consolidada 2025'!F121</f>
        <v>ESTE ACTIVO DE INFORMACIÓN CONTIENE LAS ACTAS DE COMITÉ DE CONCILIACIÓN (ACTAS Y DOCUMENTOS ANEXOS: FICHAS)</v>
      </c>
      <c r="G121" s="95" t="str">
        <f>'Matriz consolidada 2025'!J121</f>
        <v>DIGITAL</v>
      </c>
      <c r="H121" s="96" t="str">
        <f>'Matriz consolidada 2025'!K121</f>
        <v>ESPAÑOL</v>
      </c>
      <c r="I121" s="96" t="str">
        <f>'Matriz consolidada 2025'!L121</f>
        <v>INFORMACIÓN DISPONIBLE</v>
      </c>
      <c r="J121" s="96" t="str">
        <f>'Matriz consolidada 2025'!P121</f>
        <v>.DOC, .XLS, .PPT, .PDF</v>
      </c>
      <c r="K121" s="96" t="str">
        <f>'Matriz consolidada 2025'!S121</f>
        <v>ACTAS</v>
      </c>
      <c r="L121" s="97" t="str">
        <f>'Matriz consolidada 2025'!T121</f>
        <v>ACTAS DE COMITÉ DE CONCILIACIÓN</v>
      </c>
    </row>
    <row r="122" spans="1:12" ht="63" customHeight="1" x14ac:dyDescent="0.2">
      <c r="A122" s="93">
        <f>'Matriz consolidada 2025'!A122</f>
        <v>119</v>
      </c>
      <c r="B122" s="94" t="str">
        <f>'Matriz consolidada 2025'!B122</f>
        <v>APOYO</v>
      </c>
      <c r="C122" s="95" t="str">
        <f>'Matriz consolidada 2025'!C122</f>
        <v>GESTIÓN JURÍDICA</v>
      </c>
      <c r="D122" s="95" t="str">
        <f>'Matriz consolidada 2025'!D122</f>
        <v>OFICINA JURÍDICA</v>
      </c>
      <c r="E122" s="95" t="str">
        <f>'Matriz consolidada 2025'!E122</f>
        <v>ACTAS</v>
      </c>
      <c r="F122" s="95" t="str">
        <f>'Matriz consolidada 2025'!F122</f>
        <v>ESTE ACTIVO DE INFORMACIÓN CONTIENE LAS ACTAS DE COMITÉ INTERSECTORIAL DE COORDINACIÓN JURÍDICA (LINEAMIENTOS JURÍDICOS SECTORIALES ACTAS Y DOCUMENTOS ANEXOS: DOCUMENTOS DE TRABAJO) ASI COMO LAS ACTAS DEL ÓRGANO DE CUMPLIMIENTO NORMATIVO (ACTAS Y DOCUMENTOS DE TRABAJO)</v>
      </c>
      <c r="G122" s="95" t="str">
        <f>'Matriz consolidada 2025'!J122</f>
        <v>DIGITAL</v>
      </c>
      <c r="H122" s="96" t="str">
        <f>'Matriz consolidada 2025'!K122</f>
        <v>ESPAÑOL</v>
      </c>
      <c r="I122" s="96" t="str">
        <f>'Matriz consolidada 2025'!L122</f>
        <v>INFORMACIÓN PUBLICADA</v>
      </c>
      <c r="J122" s="96" t="str">
        <f>'Matriz consolidada 2025'!P122</f>
        <v>.DOC, .XLS, .PPT, .PDF</v>
      </c>
      <c r="K122" s="96" t="str">
        <f>'Matriz consolidada 2025'!S122</f>
        <v>ACTAS</v>
      </c>
      <c r="L122" s="97" t="str">
        <f>'Matriz consolidada 2025'!T122</f>
        <v>ACTAS COMITÉ INTERSECTORIAL DE COORDINACIÓN JURÍDICA 
ACTAS ÓRGANO DE CUMPLIMIENTO NORMATIVO</v>
      </c>
    </row>
    <row r="123" spans="1:12" ht="63" customHeight="1" x14ac:dyDescent="0.2">
      <c r="A123" s="93">
        <f>'Matriz consolidada 2025'!A123</f>
        <v>120</v>
      </c>
      <c r="B123" s="94" t="str">
        <f>'Matriz consolidada 2025'!B123</f>
        <v>APOYO</v>
      </c>
      <c r="C123" s="95" t="str">
        <f>'Matriz consolidada 2025'!C123</f>
        <v>GESTIÓN JURÍDICA</v>
      </c>
      <c r="D123" s="95" t="str">
        <f>'Matriz consolidada 2025'!D123</f>
        <v>OFICINA JURÍDICA</v>
      </c>
      <c r="E123" s="95" t="str">
        <f>'Matriz consolidada 2025'!E123</f>
        <v>CONCEPTOS JURÍDICOS</v>
      </c>
      <c r="F123" s="95" t="str">
        <f>'Matriz consolidada 2025'!F123</f>
        <v>ESTE ACTIVO DE INFORMACIÓN CONTIENE LOS ELEMENTOS Y ASPECTOS JURÍDICOS PARA LA TOMA DE DECISIONES EN CUANTO A LAS CONSULTAS REALIZADAS A LA OFICINA JURÍDICA DE LA SECRETARÍA DISTRITAL DE CULTURA, RECREACIÓN Y DEPORTE, ASÍ COMO LA VIABILIDAD JURÍDICA A LOS PROYECTOS NORMATIVOS (DECRETOS, ACUERDOS Y LEYES).</v>
      </c>
      <c r="G123" s="95" t="str">
        <f>'Matriz consolidada 2025'!J123</f>
        <v>DIGITAL</v>
      </c>
      <c r="H123" s="96" t="str">
        <f>'Matriz consolidada 2025'!K123</f>
        <v>ESPAÑOL</v>
      </c>
      <c r="I123" s="96" t="str">
        <f>'Matriz consolidada 2025'!L123</f>
        <v>INFORMACIÓN DISPONIBLE</v>
      </c>
      <c r="J123" s="96" t="str">
        <f>'Matriz consolidada 2025'!P123</f>
        <v>.DOC, .XLS, .PPT, .PDF</v>
      </c>
      <c r="K123" s="96" t="str">
        <f>'Matriz consolidada 2025'!S123</f>
        <v>CONCEPTOS PROYECTOS</v>
      </c>
      <c r="L123" s="97" t="str">
        <f>'Matriz consolidada 2025'!T123</f>
        <v>CONCEPTOS JURÍDICOS 
PROYECTOS DE LEY
PROYECTOS DE DECRETO
PROYECTOS DE ACUERDO</v>
      </c>
    </row>
    <row r="124" spans="1:12" ht="63" customHeight="1" x14ac:dyDescent="0.2">
      <c r="A124" s="93">
        <f>'Matriz consolidada 2025'!A124</f>
        <v>121</v>
      </c>
      <c r="B124" s="94" t="str">
        <f>'Matriz consolidada 2025'!B124</f>
        <v>APOYO</v>
      </c>
      <c r="C124" s="95" t="str">
        <f>'Matriz consolidada 2025'!C124</f>
        <v>GESTIÓN JURÍDICA</v>
      </c>
      <c r="D124" s="95" t="str">
        <f>'Matriz consolidada 2025'!D124</f>
        <v>OFICINA JURÍDICA</v>
      </c>
      <c r="E124" s="95" t="str">
        <f>'Matriz consolidada 2025'!E124</f>
        <v>DEFENSA JUDICIAL Y EXTRAJUDICIAL</v>
      </c>
      <c r="F124" s="95" t="str">
        <f>'Matriz consolidada 2025'!F124</f>
        <v>ESTE ACTIVO DE INFORMACIÓN CONTIENE: I) CONCILIACIONES PREJUDICIALES, II) PROCESOS Y III) ACCIONES CONSTITUCIONALES. DOCUMENTOS SOPORTE DE TRABAJO RELACIONADOS CON LOS PROCESOS (ACTAS, FICHAS) E INFORMES</v>
      </c>
      <c r="G124" s="95" t="str">
        <f>'Matriz consolidada 2025'!J124</f>
        <v>DIGITAL</v>
      </c>
      <c r="H124" s="96" t="str">
        <f>'Matriz consolidada 2025'!K124</f>
        <v>ESPAÑOL</v>
      </c>
      <c r="I124" s="96" t="str">
        <f>'Matriz consolidada 2025'!L124</f>
        <v>INFORMACIÓN DISPONIBLE</v>
      </c>
      <c r="J124" s="96" t="str">
        <f>'Matriz consolidada 2025'!P124</f>
        <v>.DOC, .XLS, .PPT, .PDF</v>
      </c>
      <c r="K124" s="96" t="str">
        <f>'Matriz consolidada 2025'!S124</f>
        <v>CONCILIACIONES PREJUDICIALES, II) PROCESOS Y III) ACCIONES CONSTITUCIONALES</v>
      </c>
      <c r="L124" s="97" t="str">
        <f>'Matriz consolidada 2025'!T124</f>
        <v xml:space="preserve">CONCILIACIONES PREJUDICIALES
PROCESOS JUDICIALES CONTENCIOSOS ADMINISTRATIVOS DE NULIDAD
PROCESOS CONTENCIOSOS ADMINISTRATIVOS DE NULIDAD Y RESTABLECIMIENTO DEL DERECHO
PROCESOS CONTENCIOSOS ADMINISTRATIVOS DE REPARACIÓN DIRECTA
PROCESOS CONTENCIOSOS ADMINISTRATIVOS CONTRACTUALES
PROCESOS CONTENCIOSOS ADMINISTRATIVOS DE REPETICIÓN
PROCESOS CIVILES
PROCESOS PENALES
PROCESOS LABORALES
PROCESOS ADMINISTRATIVOS SANCIONATORIOS
ACCIONES DE GRUPO
ACCIONES DE TUTELA
</v>
      </c>
    </row>
    <row r="125" spans="1:12" ht="63" customHeight="1" x14ac:dyDescent="0.2">
      <c r="A125" s="93">
        <f>'Matriz consolidada 2025'!A125</f>
        <v>122</v>
      </c>
      <c r="B125" s="94" t="str">
        <f>'Matriz consolidada 2025'!B125</f>
        <v>APOYO</v>
      </c>
      <c r="C125" s="95" t="str">
        <f>'Matriz consolidada 2025'!C125</f>
        <v>GESTIÓN JURÍDICA</v>
      </c>
      <c r="D125" s="95" t="str">
        <f>'Matriz consolidada 2025'!D125</f>
        <v>OFICINA JURÍDICA</v>
      </c>
      <c r="E125" s="95" t="str">
        <f>'Matriz consolidada 2025'!E125</f>
        <v>INFORMES</v>
      </c>
      <c r="F125" s="95" t="str">
        <f>'Matriz consolidada 2025'!F125</f>
        <v>ESTE ACTIVO DE INFORMACIÓN CONTIENE: I) INFORMES A CIUDADANOS Y RESPUESTAS OTRAS ENTIDADES RELACIONADAS CON LA FUNCIÓN JURÍDICA DE LA ENTIDAD (DOCUMENTOS ANEXOS: DOCUMENTOS DE TRABAJO) II) INFORMES DE AGENDA REGULATORIA Y PARTICIPACIÓN CIUDADANA EN LEGALBOG (DOCUMENTOS ANEXOS: DOCUMENTOS DE TRABAJO) III) INFORMES COMITÉ DE CARTERA Y IV) IMPLEMENTACIÓN DEL MODELO DE GESTIÓN JURÍDICA ANTICORRUPCIÓN</v>
      </c>
      <c r="G125" s="95" t="str">
        <f>'Matriz consolidada 2025'!J125</f>
        <v>DIGITAL</v>
      </c>
      <c r="H125" s="96" t="str">
        <f>'Matriz consolidada 2025'!K125</f>
        <v>ESPAÑOL</v>
      </c>
      <c r="I125" s="96" t="str">
        <f>'Matriz consolidada 2025'!L125</f>
        <v>INFORMACIÓN DISPONIBLE</v>
      </c>
      <c r="J125" s="96" t="str">
        <f>'Matriz consolidada 2025'!P125</f>
        <v>.DOC, .XLS, .PPT, .PDF</v>
      </c>
      <c r="K125" s="96" t="str">
        <f>'Matriz consolidada 2025'!S125</f>
        <v>INFORMES</v>
      </c>
      <c r="L125" s="97" t="str">
        <f>'Matriz consolidada 2025'!T125</f>
        <v>INFORMES A CIUDADANOS Y OTRAS ENTIDADES</v>
      </c>
    </row>
    <row r="126" spans="1:12" ht="63" customHeight="1" x14ac:dyDescent="0.2">
      <c r="A126" s="93">
        <f>'Matriz consolidada 2025'!A126</f>
        <v>123</v>
      </c>
      <c r="B126" s="94" t="str">
        <f>'Matriz consolidada 2025'!B126</f>
        <v>ESTRATEGICOS</v>
      </c>
      <c r="C126" s="95" t="str">
        <f>'Matriz consolidada 2025'!C126</f>
        <v>COMUNICACIÓN ESTRATÉGICA</v>
      </c>
      <c r="D126" s="95" t="str">
        <f>'Matriz consolidada 2025'!D126</f>
        <v>OFICINA ASESORA DE COMUNICACIONES</v>
      </c>
      <c r="E126" s="95" t="str">
        <f>'Matriz consolidada 2025'!E126</f>
        <v>PORTAL WEB</v>
      </c>
      <c r="F126" s="95" t="str">
        <f>'Matriz consolidada 2025'!F126</f>
        <v>PORTAL DE LA ENTIDAD QUE ALMACENA INFORMACIÓN CORRESPONDIENTE A LA SECRETARÍA DISTRITAL DE CULTURA, RECREACIÓN Y DEPORTE  EN TEMAS COMO INFORMACIÓN INSTITUCIONAL (MISIÓN, VISION, TEMAS DE TRANSPARECIA, NOTICIAS, CONVOCATORIAS ENTRE OTROS</v>
      </c>
      <c r="G126" s="95" t="str">
        <f>'Matriz consolidada 2025'!J126</f>
        <v>DIGITAL</v>
      </c>
      <c r="H126" s="96" t="str">
        <f>'Matriz consolidada 2025'!K126</f>
        <v>ESPAÑOL</v>
      </c>
      <c r="I126" s="96" t="str">
        <f>'Matriz consolidada 2025'!L126</f>
        <v>INFORMACIÓN PUBLICADA</v>
      </c>
      <c r="J126" s="96" t="str">
        <f>'Matriz consolidada 2025'!P126</f>
        <v>FORMATOS EN JPG, PNG, PDF, EXCEL, WORD.</v>
      </c>
      <c r="K126" s="96" t="str">
        <f>'Matriz consolidada 2025'!S126</f>
        <v>N/A</v>
      </c>
      <c r="L126" s="97" t="str">
        <f>'Matriz consolidada 2025'!T126</f>
        <v>N/A</v>
      </c>
    </row>
    <row r="127" spans="1:12" ht="63" customHeight="1" x14ac:dyDescent="0.2">
      <c r="A127" s="93">
        <f>'Matriz consolidada 2025'!A127</f>
        <v>124</v>
      </c>
      <c r="B127" s="94" t="str">
        <f>'Matriz consolidada 2025'!B127</f>
        <v>ESTRATEGICOS</v>
      </c>
      <c r="C127" s="95" t="str">
        <f>'Matriz consolidada 2025'!C127</f>
        <v>COMUNICACIÓN ESTRATÉGICA</v>
      </c>
      <c r="D127" s="95" t="str">
        <f>'Matriz consolidada 2025'!D127</f>
        <v>OFICINA ASESORA DE COMUNICACIONES</v>
      </c>
      <c r="E127" s="95" t="str">
        <f>'Matriz consolidada 2025'!E127</f>
        <v>CULTUNET</v>
      </c>
      <c r="F127" s="95" t="str">
        <f>'Matriz consolidada 2025'!F127</f>
        <v xml:space="preserve">INTRANET DE LA ENTIDAD QUE ALMACENA INFORMACIÓN CORRESPONDIENTE A TODAS LAS DEPENDENCIAS DE LA ENTIDAD. DICHA INFORMACIÓN ESTA RELACIONADA CON LA MISIÓN VISIÓN, INFRAESTRUCTIRA DE LA ENTIDAD, ORGANIGRAMA, ADEMÁS ALOJA TODA LA INFORMACIÓN DEL MODELO INTEGRADO DE PLANEACIÓN Y GESTIÓN, MAPAS DE PROCESOS, CONTROL DE RIESGOS, DIRECTORIOS Y NOTICIAS DE ACTUALIDAD. FUNCIONA TAMBIÉN COMO UN MEDIO PARA TRANSFERIR CONCIMIENTO DE LA ENTIDAD </v>
      </c>
      <c r="G127" s="95" t="str">
        <f>'Matriz consolidada 2025'!J127</f>
        <v>DIGITAL</v>
      </c>
      <c r="H127" s="96" t="str">
        <f>'Matriz consolidada 2025'!K127</f>
        <v>ESPAÑOL</v>
      </c>
      <c r="I127" s="96" t="str">
        <f>'Matriz consolidada 2025'!L127</f>
        <v>INFORMACIÓN DISPONIBLE</v>
      </c>
      <c r="J127" s="96" t="str">
        <f>'Matriz consolidada 2025'!P127</f>
        <v>FORMATOS EN JPG, PNG, PDF, EXCEL, WORD.</v>
      </c>
      <c r="K127" s="96" t="str">
        <f>'Matriz consolidada 2025'!S127</f>
        <v>N/A</v>
      </c>
      <c r="L127" s="97" t="str">
        <f>'Matriz consolidada 2025'!T127</f>
        <v>N/A</v>
      </c>
    </row>
    <row r="128" spans="1:12" ht="63" customHeight="1" x14ac:dyDescent="0.2">
      <c r="A128" s="93">
        <f>'Matriz consolidada 2025'!A128</f>
        <v>125</v>
      </c>
      <c r="B128" s="94" t="str">
        <f>'Matriz consolidada 2025'!B128</f>
        <v>ESTRATEGICOS</v>
      </c>
      <c r="C128" s="95" t="str">
        <f>'Matriz consolidada 2025'!C128</f>
        <v>COMUNICACIÓN ESTRATÉGICA</v>
      </c>
      <c r="D128" s="95" t="str">
        <f>'Matriz consolidada 2025'!D128</f>
        <v>OFICINA ASESORA DE COMUNICACIONES</v>
      </c>
      <c r="E128" s="95" t="str">
        <f>'Matriz consolidada 2025'!E128</f>
        <v xml:space="preserve">ARCHIVO AUDIOVISUAL </v>
      </c>
      <c r="F128" s="95" t="str">
        <f>'Matriz consolidada 2025'!F128</f>
        <v>ARCHIVO DE IMAGEN Y VIDEO DE LAS ACTIVIDADES REALIZADAS POR LA ENTIDAD QUE DAN CUENTA DEL CUMPLIMIENTO DE SU MISIONALIDAD, COMO EVENTOS ARTÍSTICOS Y CULTURALES DE TEATRO, MÚSICA, DEPORTES  Y CULTURA CIUDADANA.</v>
      </c>
      <c r="G128" s="95" t="str">
        <f>'Matriz consolidada 2025'!J128</f>
        <v>DIGITAL</v>
      </c>
      <c r="H128" s="96" t="str">
        <f>'Matriz consolidada 2025'!K128</f>
        <v>ESPAÑOL</v>
      </c>
      <c r="I128" s="96" t="str">
        <f>'Matriz consolidada 2025'!L128</f>
        <v>INFORMACIÓN DISPONIBLE</v>
      </c>
      <c r="J128" s="96" t="str">
        <f>'Matriz consolidada 2025'!P128</f>
        <v>JPG, PNG, MP4, MOV</v>
      </c>
      <c r="K128" s="96" t="str">
        <f>'Matriz consolidada 2025'!S128</f>
        <v>N/A</v>
      </c>
      <c r="L128" s="97" t="str">
        <f>'Matriz consolidada 2025'!T128</f>
        <v>N/A</v>
      </c>
    </row>
    <row r="129" spans="1:12" ht="63" customHeight="1" x14ac:dyDescent="0.2">
      <c r="A129" s="93">
        <f>'Matriz consolidada 2025'!A129</f>
        <v>126</v>
      </c>
      <c r="B129" s="94" t="str">
        <f>'Matriz consolidada 2025'!B129</f>
        <v>ESTRATEGICOS</v>
      </c>
      <c r="C129" s="95" t="str">
        <f>'Matriz consolidada 2025'!C129</f>
        <v>COMUNICACIÓN ESTRATÉGICA</v>
      </c>
      <c r="D129" s="95" t="str">
        <f>'Matriz consolidada 2025'!D129</f>
        <v>OFICINA ASESORA DE COMUNICACIONES</v>
      </c>
      <c r="E129" s="95" t="str">
        <f>'Matriz consolidada 2025'!E129</f>
        <v xml:space="preserve">REDES SOCIALES </v>
      </c>
      <c r="F129" s="95" t="str">
        <f>'Matriz consolidada 2025'!F129</f>
        <v>ESTE ACTIVO DE INFORMACIÓN CONTIENE LAS REDES SOCIALES DE LA ENTIDAD DONDE SE PUBLICA CONTENIDO INSTITUCIONAL Y SE USAN COMO MEDIO DE COMUNICACIÓN CON LA CIUDADNÍA EN DOBLE VÍA. DICHAS REDES SON: FACEBOOK, INSTAGRAM, YOUTUBE, TWITTER Y TIKTOK</v>
      </c>
      <c r="G129" s="95" t="str">
        <f>'Matriz consolidada 2025'!J129</f>
        <v>DIGITAL</v>
      </c>
      <c r="H129" s="96" t="str">
        <f>'Matriz consolidada 2025'!K129</f>
        <v>ESPAÑOL</v>
      </c>
      <c r="I129" s="96" t="str">
        <f>'Matriz consolidada 2025'!L129</f>
        <v>INFORMACIÓN DISPONIBLE</v>
      </c>
      <c r="J129" s="96" t="str">
        <f>'Matriz consolidada 2025'!P129</f>
        <v>JPG, PNG, MP4, MOV</v>
      </c>
      <c r="K129" s="96" t="str">
        <f>'Matriz consolidada 2025'!S129</f>
        <v>N/A</v>
      </c>
      <c r="L129" s="97" t="str">
        <f>'Matriz consolidada 2025'!T129</f>
        <v>N/A</v>
      </c>
    </row>
    <row r="130" spans="1:12" ht="63" customHeight="1" x14ac:dyDescent="0.2">
      <c r="A130" s="93">
        <f>'Matriz consolidada 2025'!A130</f>
        <v>127</v>
      </c>
      <c r="B130" s="94" t="str">
        <f>'Matriz consolidada 2025'!B130</f>
        <v>ESTRATEGICOS</v>
      </c>
      <c r="C130" s="95" t="str">
        <f>'Matriz consolidada 2025'!C130</f>
        <v>COMUNICACIÓN ESTRATÉGICA</v>
      </c>
      <c r="D130" s="95" t="str">
        <f>'Matriz consolidada 2025'!D130</f>
        <v>OFICINA ASESORA DE COMUNICACIONES</v>
      </c>
      <c r="E130" s="95" t="str">
        <f>'Matriz consolidada 2025'!E130</f>
        <v>PORTAL WEB</v>
      </c>
      <c r="F130" s="95" t="str">
        <f>'Matriz consolidada 2025'!F130</f>
        <v>PORTAL DE LA ENTIDAD QUE ALMACENA INFORMACIÓN CORRESPONDIENTE A LA SECRETARIA DISTRITAL DE CULTURA EN TEMAS COMO INFORMACION INSTITUCIONAL(MISIÓN, VISION, TEMAS DE TRANSPARECIA, NOTICIAS, CONVOCATORIAS ENTRE OTROS</v>
      </c>
      <c r="G130" s="95" t="str">
        <f>'Matriz consolidada 2025'!J130</f>
        <v>DIGITAL</v>
      </c>
      <c r="H130" s="96" t="str">
        <f>'Matriz consolidada 2025'!K130</f>
        <v>ESPAÑOL</v>
      </c>
      <c r="I130" s="96" t="str">
        <f>'Matriz consolidada 2025'!L130</f>
        <v>INFORMACIÓN PUBLICADA</v>
      </c>
      <c r="J130" s="96" t="str">
        <f>'Matriz consolidada 2025'!P130</f>
        <v>FORMATOS EN JPG, PNG, PDF, EXCEL, WORD.</v>
      </c>
      <c r="K130" s="96" t="str">
        <f>'Matriz consolidada 2025'!S130</f>
        <v>N/A</v>
      </c>
      <c r="L130" s="97" t="str">
        <f>'Matriz consolidada 2025'!T130</f>
        <v>N/A</v>
      </c>
    </row>
    <row r="131" spans="1:12" ht="74.099999999999994" customHeight="1" x14ac:dyDescent="0.2">
      <c r="A131" s="93">
        <f>'Matriz consolidada 2025'!A131</f>
        <v>128</v>
      </c>
      <c r="B131" s="94" t="str">
        <f>'Matriz consolidada 2025'!B131</f>
        <v>ESTRATEGICOS</v>
      </c>
      <c r="C131" s="95" t="str">
        <f>'Matriz consolidada 2025'!C131</f>
        <v>COMUNICACIÓN ESTRATÉGICA</v>
      </c>
      <c r="D131" s="95" t="str">
        <f>'Matriz consolidada 2025'!D131</f>
        <v>OFICINA ASESORA DE COMUNICACIONES</v>
      </c>
      <c r="E131" s="95" t="str">
        <f>'Matriz consolidada 2025'!E131</f>
        <v>CULTUNET</v>
      </c>
      <c r="F131" s="95" t="str">
        <f>'Matriz consolidada 2025'!F131</f>
        <v xml:space="preserve">INTRANET DE LA ENTIDAD QUE ALMACENA INFORMACIÓN CORRESPONDIENTE A TODAS LAS DEPENDENCIAS DE LA ENTIDAD. DICHA INFORMACIÓN ESTA RELACIONADA CON LA MISIÓN VISIÓN, INFRAESTRUCTIRA DE LA ENTIDAD, ORGANIGRAMA, ADEMÁS ALOJA TODA LA INFORMACIÓN DEL MODELO INTEGRADO DE PLANEACIÓN Y GESTIÓN, MAPAS DE PROCESOS, CONTROL DE RIESGOS, DIRECTORIOS Y NOTICIAS DE ACTUALIDAD. FUNCIONA TAMBIÉN COMO UN MEDIO PARA TRANSFERIR CONCIMIENTO DE LA ENTIDAD </v>
      </c>
      <c r="G131" s="95" t="str">
        <f>'Matriz consolidada 2025'!J131</f>
        <v>DIGITAL</v>
      </c>
      <c r="H131" s="96" t="str">
        <f>'Matriz consolidada 2025'!K131</f>
        <v>ESPAÑOL</v>
      </c>
      <c r="I131" s="96" t="str">
        <f>'Matriz consolidada 2025'!L131</f>
        <v>INFORMACIÓN DISPONIBLE</v>
      </c>
      <c r="J131" s="96" t="str">
        <f>'Matriz consolidada 2025'!P131</f>
        <v>FORMATOS EN JPG, PNG, PDF, EXCEL, WORD.</v>
      </c>
      <c r="K131" s="96" t="str">
        <f>'Matriz consolidada 2025'!S131</f>
        <v>N/A</v>
      </c>
      <c r="L131" s="97" t="str">
        <f>'Matriz consolidada 2025'!T131</f>
        <v>N/A</v>
      </c>
    </row>
    <row r="132" spans="1:12" ht="87" customHeight="1" x14ac:dyDescent="0.2">
      <c r="A132" s="93">
        <f>'Matriz consolidada 2025'!A132</f>
        <v>129</v>
      </c>
      <c r="B132" s="94" t="str">
        <f>'Matriz consolidada 2025'!B132</f>
        <v>ESTRATEGICOS</v>
      </c>
      <c r="C132" s="95" t="str">
        <f>'Matriz consolidada 2025'!C132</f>
        <v xml:space="preserve">GESTIÓN DE TECNOLOGÍAS DE LA INFORMACIÓN Y LAS COMUNICACIONES  </v>
      </c>
      <c r="D132" s="95" t="str">
        <f>'Matriz consolidada 2025'!D132</f>
        <v>OFICINA DE TECNOLOGÍAS DE LA INFORMACIÓN</v>
      </c>
      <c r="E132" s="95" t="str">
        <f>'Matriz consolidada 2025'!E132</f>
        <v>COPIAS DE SEGURIDAD</v>
      </c>
      <c r="F132" s="95" t="str">
        <f>'Matriz consolidada 2025'!F132</f>
        <v>ESTE ACTIVO INCLUYE COPIAS DE SEGURIDAD DE LAS BASES DE DATOS, CONFIGURACIONES DE EQUIPOS.</v>
      </c>
      <c r="G132" s="95" t="str">
        <f>'Matriz consolidada 2025'!J132</f>
        <v>DIGITAL</v>
      </c>
      <c r="H132" s="96" t="str">
        <f>'Matriz consolidada 2025'!K132</f>
        <v>ESPAÑOL</v>
      </c>
      <c r="I132" s="96" t="str">
        <f>'Matriz consolidada 2025'!L132</f>
        <v>INFORMACIÓN DISPONIBLE</v>
      </c>
      <c r="J132" s="96" t="str">
        <f>'Matriz consolidada 2025'!P132</f>
        <v>.ZIP, .TAR, OTROS</v>
      </c>
      <c r="K132" s="96" t="str">
        <f>'Matriz consolidada 2025'!S132</f>
        <v>N/A</v>
      </c>
      <c r="L132" s="97" t="str">
        <f>'Matriz consolidada 2025'!T132</f>
        <v>N/A</v>
      </c>
    </row>
    <row r="133" spans="1:12" ht="63" customHeight="1" x14ac:dyDescent="0.2">
      <c r="A133" s="93">
        <f>'Matriz consolidada 2025'!A133</f>
        <v>130</v>
      </c>
      <c r="B133" s="94" t="str">
        <f>'Matriz consolidada 2025'!B133</f>
        <v>ESTRATEGICOS</v>
      </c>
      <c r="C133" s="95" t="str">
        <f>'Matriz consolidada 2025'!C133</f>
        <v xml:space="preserve">GESTIÓN DE TECNOLOGÍAS DE LA INFORMACIÓN Y LAS COMUNICACIONES  </v>
      </c>
      <c r="D133" s="95" t="str">
        <f>'Matriz consolidada 2025'!D133</f>
        <v>OFICINA DE TECNOLOGÍAS DE LA INFORMACIÓN</v>
      </c>
      <c r="E133" s="95" t="str">
        <f>'Matriz consolidada 2025'!E133</f>
        <v>SERVICIOS TECNOLÓGICOS</v>
      </c>
      <c r="F133" s="95" t="str">
        <f>'Matriz consolidada 2025'!F133</f>
        <v>ESTE ACTIVO INCLUYE LOS SERVICIOS DE TI QUE PRESTA LA OFICINA DE TECNOLOGÍAS DE LA INFORMACIÓN, LOS CUALES SON: COPIADO E IMPRESIÓN, INTERNET, CORREO ELECTRÓNICO, TELEFONÍA, MESA DE SERVICIOS, VPN, WIFI, ESCANEO</v>
      </c>
      <c r="G133" s="95" t="str">
        <f>'Matriz consolidada 2025'!J133</f>
        <v>DIGITAL</v>
      </c>
      <c r="H133" s="96" t="str">
        <f>'Matriz consolidada 2025'!K133</f>
        <v>ESPAÑOL</v>
      </c>
      <c r="I133" s="96" t="str">
        <f>'Matriz consolidada 2025'!L133</f>
        <v>INFORMACIÓN DISPONIBLE</v>
      </c>
      <c r="J133" s="96" t="str">
        <f>'Matriz consolidada 2025'!P133</f>
        <v>.XML</v>
      </c>
      <c r="K133" s="96" t="str">
        <f>'Matriz consolidada 2025'!S133</f>
        <v>N/A</v>
      </c>
      <c r="L133" s="97" t="str">
        <f>'Matriz consolidada 2025'!T133</f>
        <v>N/A</v>
      </c>
    </row>
    <row r="134" spans="1:12" ht="63" customHeight="1" x14ac:dyDescent="0.2">
      <c r="A134" s="93">
        <f>'Matriz consolidada 2025'!A134</f>
        <v>131</v>
      </c>
      <c r="B134" s="94" t="str">
        <f>'Matriz consolidada 2025'!B134</f>
        <v>ESTRATEGICOS</v>
      </c>
      <c r="C134" s="95" t="str">
        <f>'Matriz consolidada 2025'!C134</f>
        <v xml:space="preserve">GESTIÓN DE TECNOLOGÍAS DE LA INFORMACIÓN Y LAS COMUNICACIONES  </v>
      </c>
      <c r="D134" s="95" t="str">
        <f>'Matriz consolidada 2025'!D134</f>
        <v>OFICINA DE TECNOLOGÍAS DE LA INFORMACIÓN</v>
      </c>
      <c r="E134" s="95" t="str">
        <f>'Matriz consolidada 2025'!E134</f>
        <v>INFRAESTRUCTURA TECNOLÓGICA ONPREMISE</v>
      </c>
      <c r="F134" s="95" t="str">
        <f>'Matriz consolidada 2025'!F134</f>
        <v xml:space="preserve">ESTE ACTIVO INCLUYE: INFRAESTRUCTURA CRITICA SERVIDORES (FISICOS Y VIRTUALES), EQUIPOS DE COMUNICACIONES, EQUIPOS DE SEGURIDAD PERIMETRAL, ALMACENAMIENTO.  </v>
      </c>
      <c r="G134" s="95" t="str">
        <f>'Matriz consolidada 2025'!J134</f>
        <v>AMBOS</v>
      </c>
      <c r="H134" s="96" t="str">
        <f>'Matriz consolidada 2025'!K134</f>
        <v>ESPAÑOL</v>
      </c>
      <c r="I134" s="96" t="str">
        <f>'Matriz consolidada 2025'!L134</f>
        <v>INFORMACIÓN DISPONIBLE</v>
      </c>
      <c r="J134" s="96" t="str">
        <f>'Matriz consolidada 2025'!P134</f>
        <v>N/A</v>
      </c>
      <c r="K134" s="96" t="str">
        <f>'Matriz consolidada 2025'!S134</f>
        <v>N/A</v>
      </c>
      <c r="L134" s="97" t="str">
        <f>'Matriz consolidada 2025'!T134</f>
        <v>N/A</v>
      </c>
    </row>
    <row r="135" spans="1:12" ht="63" customHeight="1" x14ac:dyDescent="0.2">
      <c r="A135" s="93">
        <f>'Matriz consolidada 2025'!A135</f>
        <v>132</v>
      </c>
      <c r="B135" s="94" t="str">
        <f>'Matriz consolidada 2025'!B135</f>
        <v>ESTRATEGICOS</v>
      </c>
      <c r="C135" s="95" t="str">
        <f>'Matriz consolidada 2025'!C135</f>
        <v xml:space="preserve">GESTIÓN DE TECNOLOGÍAS DE LA INFORMACIÓN Y LAS COMUNICACIONES  </v>
      </c>
      <c r="D135" s="95" t="str">
        <f>'Matriz consolidada 2025'!D135</f>
        <v>OFICINA DE TECNOLOGÍAS DE LA INFORMACIÓN</v>
      </c>
      <c r="E135" s="95" t="str">
        <f>'Matriz consolidada 2025'!E135</f>
        <v>INFRAESTRUCTURA TECNOLÓGICA NUBE</v>
      </c>
      <c r="F135" s="95" t="str">
        <f>'Matriz consolidada 2025'!F135</f>
        <v>ESTE ACTIVO INCLUYE: INFRAESTRUCTURA CRITICA EN LA NUBE SERVIDORES VIRTUALES, SERVICIOS IAAS, PAAS</v>
      </c>
      <c r="G135" s="95" t="str">
        <f>'Matriz consolidada 2025'!J135</f>
        <v>DIGITAL</v>
      </c>
      <c r="H135" s="96" t="str">
        <f>'Matriz consolidada 2025'!K135</f>
        <v>ESPAÑOL</v>
      </c>
      <c r="I135" s="96" t="str">
        <f>'Matriz consolidada 2025'!L135</f>
        <v>INFORMACIÓN DISPONIBLE</v>
      </c>
      <c r="J135" s="96" t="str">
        <f>'Matriz consolidada 2025'!P135</f>
        <v>SNAPSHOT</v>
      </c>
      <c r="K135" s="96" t="str">
        <f>'Matriz consolidada 2025'!S135</f>
        <v>N/A</v>
      </c>
      <c r="L135" s="97" t="str">
        <f>'Matriz consolidada 2025'!T135</f>
        <v>N/A</v>
      </c>
    </row>
    <row r="136" spans="1:12" ht="63" customHeight="1" x14ac:dyDescent="0.2">
      <c r="A136" s="93">
        <f>'Matriz consolidada 2025'!A136</f>
        <v>133</v>
      </c>
      <c r="B136" s="94" t="str">
        <f>'Matriz consolidada 2025'!B136</f>
        <v>ESTRATEGICOS</v>
      </c>
      <c r="C136" s="95" t="str">
        <f>'Matriz consolidada 2025'!C136</f>
        <v xml:space="preserve">GESTIÓN DE TECNOLOGÍAS DE LA INFORMACIÓN Y LAS COMUNICACIONES  </v>
      </c>
      <c r="D136" s="95" t="str">
        <f>'Matriz consolidada 2025'!D136</f>
        <v>OFICINA DE TECNOLOGÍAS DE LA INFORMACIÓN</v>
      </c>
      <c r="E136" s="95" t="str">
        <f>'Matriz consolidada 2025'!E136</f>
        <v>DOCUMENTACIÓN PRODUCIDA POR LA OTI EN EL EJERCICIO DE SUS FUNCIONES ALMACENADA EN EL APLICATIVO DE GESTION DOCUMENTAL</v>
      </c>
      <c r="F136" s="95" t="str">
        <f>'Matriz consolidada 2025'!F136</f>
        <v>ESTE ACTIVO INCLUYE: ACTAS, ESTRATEGIAS, INFORMES, PLANES, PROCEDIMIENTOS, GUÍAS, MANUALES, AUTODIAGNOSTICO MSPI, INFORME DE VULNERABILIDADES, DOCUMENTOS DE REQUERIMIENTOS Y ADMINISTRACIÓN DE APLICATIVOS, SEGUIMIENTO A RIESGOS, HISTORIAS DE USUARIO Y DEMAS DOCUMENTOS RELACIONADOS CON LA GESTIÓN DE LA OTI.</v>
      </c>
      <c r="G136" s="95" t="str">
        <f>'Matriz consolidada 2025'!J136</f>
        <v>AMBOS</v>
      </c>
      <c r="H136" s="96" t="str">
        <f>'Matriz consolidada 2025'!K136</f>
        <v>ESPAÑOL</v>
      </c>
      <c r="I136" s="96" t="str">
        <f>'Matriz consolidada 2025'!L136</f>
        <v>INFORMACIÓN DISPONIBLE</v>
      </c>
      <c r="J136" s="96" t="str">
        <f>'Matriz consolidada 2025'!P136</f>
        <v xml:space="preserve">DOC, XLS, PPT, PDF, </v>
      </c>
      <c r="K136" s="96" t="str">
        <f>'Matriz consolidada 2025'!S136</f>
        <v>ACTAS, CONCEPTOS, PLANES, INFORMES, REGISTROS DE ACTIVOS DE INFORMACIÓN</v>
      </c>
      <c r="L136" s="97" t="str">
        <f>'Matriz consolidada 2025'!T136</f>
        <v>N/A</v>
      </c>
    </row>
    <row r="137" spans="1:12" ht="81.95" customHeight="1" x14ac:dyDescent="0.2">
      <c r="A137" s="93">
        <f>'Matriz consolidada 2025'!A137</f>
        <v>134</v>
      </c>
      <c r="B137" s="94" t="str">
        <f>'Matriz consolidada 2025'!B137</f>
        <v>ESTRATEGICOS</v>
      </c>
      <c r="C137" s="95" t="str">
        <f>'Matriz consolidada 2025'!C137</f>
        <v xml:space="preserve">GESTIÓN DE TECNOLOGÍAS DE LA INFORMACIÓN Y LAS COMUNICACIONES  </v>
      </c>
      <c r="D137" s="95" t="str">
        <f>'Matriz consolidada 2025'!D137</f>
        <v>OFICINA DE TECNOLOGÍAS DE LA INFORMACIÓN</v>
      </c>
      <c r="E137" s="95" t="str">
        <f>'Matriz consolidada 2025'!E137</f>
        <v>ADMINISTRADORES DE INFRAESTRUCTURA</v>
      </c>
      <c r="F137" s="95" t="str">
        <f>'Matriz consolidada 2025'!F137</f>
        <v>ESTE ACTIVO INCLUYE: ADMINISTRADOR INFRAESTRUCTURA, BASES DE DATOS.</v>
      </c>
      <c r="G137" s="95" t="str">
        <f>'Matriz consolidada 2025'!J137</f>
        <v>FÍSICO</v>
      </c>
      <c r="H137" s="96" t="str">
        <f>'Matriz consolidada 2025'!K137</f>
        <v>ESPAÑOL</v>
      </c>
      <c r="I137" s="96" t="str">
        <f>'Matriz consolidada 2025'!L137</f>
        <v>INFORMACIÓN DISPONIBLE</v>
      </c>
      <c r="J137" s="96" t="str">
        <f>'Matriz consolidada 2025'!P137</f>
        <v>N/A</v>
      </c>
      <c r="K137" s="96" t="str">
        <f>'Matriz consolidada 2025'!S137</f>
        <v>N/A</v>
      </c>
      <c r="L137" s="97" t="str">
        <f>'Matriz consolidada 2025'!T137</f>
        <v>N/A</v>
      </c>
    </row>
    <row r="138" spans="1:12" ht="63" customHeight="1" x14ac:dyDescent="0.2">
      <c r="A138" s="93">
        <f>'Matriz consolidada 2025'!A138</f>
        <v>135</v>
      </c>
      <c r="B138" s="94" t="str">
        <f>'Matriz consolidada 2025'!B138</f>
        <v>ESTRATEGICOS</v>
      </c>
      <c r="C138" s="95" t="str">
        <f>'Matriz consolidada 2025'!C138</f>
        <v xml:space="preserve">GESTIÓN DE TECNOLOGÍAS DE LA INFORMACIÓN Y LAS COMUNICACIONES  </v>
      </c>
      <c r="D138" s="95" t="str">
        <f>'Matriz consolidada 2025'!D138</f>
        <v>OFICINA DE TECNOLOGÍAS DE LA INFORMACIÓN</v>
      </c>
      <c r="E138" s="95" t="str">
        <f>'Matriz consolidada 2025'!E138</f>
        <v>APLICATIVOS BASE Y OTROS</v>
      </c>
      <c r="F138" s="95" t="str">
        <f>'Matriz consolidada 2025'!F138</f>
        <v>ESTE ACTIVO INCLUYE: APLICATIVOS REQUERIDOS POR LA OTI PARA LA OPERACIÓN DE LA ENTIDAD (SISTEMAS OPERATIVOS CLIENTE Y SERVIDORES, HERRAMIENTAS OFIMÁTICAS, ANTIVIRUS, CLIENTES DE INVENTARIO DE SOFTWARE, CLIENTES DE COPIAS DE SEGURIDAD, GESTION DE VULNERABILIDADES, VIRTUALIZACION, GESTION DE CONTENERDORES, GESTION DE IDENTIDADES, APLICATIVO DE DISEÑO.</v>
      </c>
      <c r="G138" s="95" t="str">
        <f>'Matriz consolidada 2025'!J138</f>
        <v>DIGITAL</v>
      </c>
      <c r="H138" s="96" t="str">
        <f>'Matriz consolidada 2025'!K138</f>
        <v>ESPAÑOL</v>
      </c>
      <c r="I138" s="96" t="str">
        <f>'Matriz consolidada 2025'!L138</f>
        <v>INFORMACIÓN DISPONIBLE</v>
      </c>
      <c r="J138" s="96" t="str">
        <f>'Matriz consolidada 2025'!P138</f>
        <v>N/A</v>
      </c>
      <c r="K138" s="96" t="str">
        <f>'Matriz consolidada 2025'!S138</f>
        <v>N/A</v>
      </c>
      <c r="L138" s="97" t="str">
        <f>'Matriz consolidada 2025'!T138</f>
        <v>N/A</v>
      </c>
    </row>
    <row r="139" spans="1:12" ht="86.1" customHeight="1" x14ac:dyDescent="0.2">
      <c r="A139" s="93">
        <f>'Matriz consolidada 2025'!A139</f>
        <v>136</v>
      </c>
      <c r="B139" s="94" t="str">
        <f>'Matriz consolidada 2025'!B139</f>
        <v>ESTRATEGICOS</v>
      </c>
      <c r="C139" s="95" t="str">
        <f>'Matriz consolidada 2025'!C139</f>
        <v xml:space="preserve">GESTIÓN DE TECNOLOGÍAS DE LA INFORMACIÓN Y LAS COMUNICACIONES  </v>
      </c>
      <c r="D139" s="95" t="str">
        <f>'Matriz consolidada 2025'!D139</f>
        <v>OFICINA DE TECNOLOGÍAS DE LA INFORMACIÓN</v>
      </c>
      <c r="E139" s="95" t="str">
        <f>'Matriz consolidada 2025'!E139</f>
        <v>DIRECTORIO ACTIVO</v>
      </c>
      <c r="F139" s="95" t="str">
        <f>'Matriz consolidada 2025'!F139</f>
        <v>ESTE ACTIVO INCLUYE: DIRECTORIO ACTIVO, LDAP, KEYCLOAK</v>
      </c>
      <c r="G139" s="95" t="str">
        <f>'Matriz consolidada 2025'!J139</f>
        <v>DIGITAL</v>
      </c>
      <c r="H139" s="96" t="str">
        <f>'Matriz consolidada 2025'!K139</f>
        <v>ESPAÑOL</v>
      </c>
      <c r="I139" s="96" t="str">
        <f>'Matriz consolidada 2025'!L139</f>
        <v>INFORMACIÓN DISPONIBLE</v>
      </c>
      <c r="J139" s="96" t="str">
        <f>'Matriz consolidada 2025'!P139</f>
        <v>N/A</v>
      </c>
      <c r="K139" s="96" t="str">
        <f>'Matriz consolidada 2025'!S139</f>
        <v>N/A</v>
      </c>
      <c r="L139" s="97" t="str">
        <f>'Matriz consolidada 2025'!T139</f>
        <v>N/A</v>
      </c>
    </row>
    <row r="140" spans="1:12" ht="63" customHeight="1" x14ac:dyDescent="0.2">
      <c r="A140" s="93">
        <f>'Matriz consolidada 2025'!A140</f>
        <v>137</v>
      </c>
      <c r="B140" s="94" t="str">
        <f>'Matriz consolidada 2025'!B140</f>
        <v>ESTRATEGICOS</v>
      </c>
      <c r="C140" s="95" t="str">
        <f>'Matriz consolidada 2025'!C140</f>
        <v xml:space="preserve">GESTIÓN DE TECNOLOGÍAS DE LA INFORMACIÓN Y LAS COMUNICACIONES  </v>
      </c>
      <c r="D140" s="95" t="str">
        <f>'Matriz consolidada 2025'!D140</f>
        <v>OFICINA DE TECNOLOGÍAS DE LA INFORMACIÓN</v>
      </c>
      <c r="E140" s="95" t="str">
        <f>'Matriz consolidada 2025'!E140</f>
        <v xml:space="preserve">APLICATIVOS Y SISTEMAS DE INFORMACIÓN </v>
      </c>
      <c r="F140" s="95" t="str">
        <f>'Matriz consolidada 2025'!F140</f>
        <v xml:space="preserve">APLICATIVOS, MOTORES DE BASES DE DATOS, COMPONENTES, LENGUAJES DE PROGRAMACIÓN, REPOSITORIO DE VERSIONAMIENTO, CODIGO FUENTE. </v>
      </c>
      <c r="G140" s="95" t="str">
        <f>'Matriz consolidada 2025'!J140</f>
        <v>DIGITAL</v>
      </c>
      <c r="H140" s="96" t="str">
        <f>'Matriz consolidada 2025'!K140</f>
        <v>ESPAÑOL</v>
      </c>
      <c r="I140" s="96" t="str">
        <f>'Matriz consolidada 2025'!L140</f>
        <v>INFORMACIÓN DISPONIBLE</v>
      </c>
      <c r="J140" s="96" t="str">
        <f>'Matriz consolidada 2025'!P140</f>
        <v>N/A</v>
      </c>
      <c r="K140" s="96" t="str">
        <f>'Matriz consolidada 2025'!S140</f>
        <v>N/A</v>
      </c>
      <c r="L140" s="97" t="str">
        <f>'Matriz consolidada 2025'!T140</f>
        <v>N/A</v>
      </c>
    </row>
    <row r="141" spans="1:12" x14ac:dyDescent="0.2">
      <c r="A141" s="98"/>
      <c r="B141" s="98"/>
      <c r="C141" s="99"/>
      <c r="D141" s="99"/>
      <c r="E141" s="99"/>
      <c r="F141" s="99"/>
      <c r="G141" s="99"/>
      <c r="H141" s="100"/>
      <c r="I141" s="100"/>
      <c r="J141" s="100"/>
      <c r="K141" s="100"/>
      <c r="L141" s="100"/>
    </row>
    <row r="142" spans="1:12" x14ac:dyDescent="0.2">
      <c r="A142" s="98"/>
      <c r="B142" s="98"/>
      <c r="C142" s="99"/>
      <c r="D142" s="99"/>
      <c r="E142" s="99"/>
      <c r="F142" s="99"/>
      <c r="G142" s="99"/>
      <c r="H142" s="100"/>
      <c r="I142" s="100"/>
      <c r="J142" s="100"/>
      <c r="K142" s="100"/>
      <c r="L142" s="100"/>
    </row>
    <row r="143" spans="1:12" x14ac:dyDescent="0.2">
      <c r="A143" s="98"/>
      <c r="B143" s="98"/>
      <c r="C143" s="99"/>
      <c r="D143" s="99"/>
      <c r="E143" s="99"/>
      <c r="F143" s="99"/>
      <c r="G143" s="99"/>
      <c r="H143" s="100"/>
      <c r="I143" s="100"/>
      <c r="J143" s="100"/>
      <c r="K143" s="100"/>
      <c r="L143" s="100"/>
    </row>
    <row r="144" spans="1:12" x14ac:dyDescent="0.2">
      <c r="A144" s="98"/>
      <c r="B144" s="98"/>
      <c r="C144" s="99"/>
      <c r="D144" s="99"/>
      <c r="E144" s="99"/>
      <c r="F144" s="99"/>
      <c r="G144" s="99"/>
      <c r="H144" s="100"/>
      <c r="I144" s="100"/>
      <c r="J144" s="100"/>
      <c r="K144" s="100"/>
      <c r="L144" s="100"/>
    </row>
    <row r="145" spans="1:12" x14ac:dyDescent="0.2">
      <c r="A145" s="98"/>
      <c r="B145" s="98"/>
      <c r="C145" s="99"/>
      <c r="D145" s="99"/>
      <c r="E145" s="99"/>
      <c r="F145" s="99"/>
      <c r="G145" s="99"/>
      <c r="H145" s="100"/>
      <c r="I145" s="100"/>
      <c r="J145" s="100"/>
      <c r="K145" s="100"/>
      <c r="L145" s="100"/>
    </row>
    <row r="146" spans="1:12" x14ac:dyDescent="0.2">
      <c r="A146" s="98"/>
      <c r="B146" s="98"/>
      <c r="C146" s="99"/>
      <c r="D146" s="99"/>
      <c r="E146" s="99"/>
      <c r="F146" s="99"/>
      <c r="G146" s="99"/>
      <c r="H146" s="100"/>
      <c r="I146" s="100"/>
      <c r="J146" s="100"/>
      <c r="K146" s="100"/>
      <c r="L146" s="100"/>
    </row>
    <row r="147" spans="1:12" x14ac:dyDescent="0.2">
      <c r="A147" s="98"/>
      <c r="B147" s="98"/>
      <c r="C147" s="99"/>
      <c r="D147" s="99"/>
      <c r="E147" s="99"/>
      <c r="F147" s="99"/>
      <c r="G147" s="99"/>
      <c r="H147" s="100"/>
      <c r="I147" s="100"/>
      <c r="J147" s="100"/>
      <c r="K147" s="100"/>
      <c r="L147" s="100"/>
    </row>
    <row r="148" spans="1:12" x14ac:dyDescent="0.2">
      <c r="A148" s="98"/>
      <c r="B148" s="98"/>
      <c r="C148" s="99"/>
      <c r="D148" s="99"/>
      <c r="E148" s="99"/>
      <c r="F148" s="99"/>
      <c r="G148" s="99"/>
      <c r="H148" s="100"/>
      <c r="I148" s="100"/>
      <c r="J148" s="100"/>
      <c r="K148" s="100"/>
      <c r="L148" s="100"/>
    </row>
    <row r="149" spans="1:12" x14ac:dyDescent="0.2">
      <c r="A149" s="98"/>
      <c r="B149" s="98"/>
      <c r="C149" s="99"/>
      <c r="D149" s="99"/>
      <c r="E149" s="99"/>
      <c r="F149" s="99"/>
      <c r="G149" s="99"/>
      <c r="H149" s="100"/>
      <c r="I149" s="100"/>
      <c r="J149" s="100"/>
      <c r="K149" s="100"/>
      <c r="L149" s="100"/>
    </row>
    <row r="150" spans="1:12" x14ac:dyDescent="0.2">
      <c r="A150" s="98"/>
      <c r="B150" s="98"/>
      <c r="C150" s="99"/>
      <c r="D150" s="99"/>
      <c r="E150" s="99"/>
      <c r="F150" s="99"/>
      <c r="G150" s="99"/>
      <c r="H150" s="100"/>
      <c r="I150" s="100"/>
      <c r="J150" s="100"/>
      <c r="K150" s="100"/>
      <c r="L150" s="100"/>
    </row>
    <row r="151" spans="1:12" x14ac:dyDescent="0.2">
      <c r="A151" s="98"/>
      <c r="B151" s="98"/>
      <c r="C151" s="99"/>
      <c r="D151" s="99"/>
      <c r="E151" s="99"/>
      <c r="F151" s="99"/>
      <c r="G151" s="99"/>
      <c r="H151" s="100"/>
      <c r="I151" s="100"/>
      <c r="J151" s="100"/>
      <c r="K151" s="100"/>
      <c r="L151" s="100"/>
    </row>
    <row r="152" spans="1:12" x14ac:dyDescent="0.2">
      <c r="A152" s="98"/>
      <c r="B152" s="98"/>
      <c r="C152" s="99"/>
      <c r="D152" s="99"/>
      <c r="E152" s="99"/>
      <c r="F152" s="99"/>
      <c r="G152" s="99"/>
      <c r="H152" s="100"/>
      <c r="I152" s="100"/>
      <c r="J152" s="100"/>
      <c r="K152" s="100"/>
      <c r="L152" s="100"/>
    </row>
    <row r="153" spans="1:12" x14ac:dyDescent="0.2">
      <c r="A153" s="98"/>
      <c r="B153" s="98"/>
      <c r="C153" s="99"/>
      <c r="D153" s="99"/>
      <c r="E153" s="99"/>
      <c r="F153" s="99"/>
      <c r="G153" s="99"/>
      <c r="H153" s="100"/>
      <c r="I153" s="100"/>
      <c r="J153" s="100"/>
      <c r="K153" s="100"/>
      <c r="L153" s="100"/>
    </row>
    <row r="154" spans="1:12" x14ac:dyDescent="0.2">
      <c r="A154" s="98"/>
      <c r="B154" s="98"/>
      <c r="C154" s="99"/>
      <c r="D154" s="99"/>
      <c r="E154" s="99"/>
      <c r="F154" s="99"/>
      <c r="G154" s="99"/>
      <c r="H154" s="100"/>
      <c r="I154" s="100"/>
      <c r="J154" s="100"/>
      <c r="K154" s="100"/>
      <c r="L154" s="100"/>
    </row>
    <row r="155" spans="1:12" x14ac:dyDescent="0.2">
      <c r="A155" s="98"/>
      <c r="B155" s="98"/>
      <c r="C155" s="99"/>
      <c r="D155" s="99"/>
      <c r="E155" s="99"/>
      <c r="F155" s="99"/>
      <c r="G155" s="99"/>
      <c r="H155" s="100"/>
      <c r="I155" s="100"/>
      <c r="J155" s="100"/>
      <c r="K155" s="100"/>
      <c r="L155" s="100"/>
    </row>
    <row r="156" spans="1:12" x14ac:dyDescent="0.2">
      <c r="A156" s="98"/>
      <c r="B156" s="98"/>
      <c r="C156" s="99"/>
      <c r="D156" s="99"/>
      <c r="E156" s="99"/>
      <c r="F156" s="99"/>
      <c r="G156" s="99"/>
      <c r="H156" s="100"/>
      <c r="I156" s="100"/>
      <c r="J156" s="100"/>
      <c r="K156" s="100"/>
      <c r="L156" s="100"/>
    </row>
    <row r="157" spans="1:12" x14ac:dyDescent="0.2">
      <c r="A157" s="98"/>
      <c r="B157" s="98"/>
      <c r="C157" s="99"/>
      <c r="D157" s="99"/>
      <c r="E157" s="99"/>
      <c r="F157" s="99"/>
      <c r="G157" s="99"/>
      <c r="H157" s="100"/>
      <c r="I157" s="100"/>
      <c r="J157" s="100"/>
      <c r="K157" s="100"/>
      <c r="L157" s="100"/>
    </row>
    <row r="158" spans="1:12" x14ac:dyDescent="0.2">
      <c r="A158" s="98"/>
      <c r="B158" s="98"/>
      <c r="C158" s="99"/>
      <c r="D158" s="99"/>
      <c r="E158" s="99"/>
      <c r="F158" s="99"/>
      <c r="G158" s="99"/>
      <c r="H158" s="100"/>
      <c r="I158" s="100"/>
      <c r="J158" s="100"/>
      <c r="K158" s="100"/>
      <c r="L158" s="100"/>
    </row>
    <row r="159" spans="1:12" x14ac:dyDescent="0.2">
      <c r="A159" s="98"/>
      <c r="B159" s="98"/>
      <c r="C159" s="99"/>
      <c r="D159" s="99"/>
      <c r="E159" s="99"/>
      <c r="F159" s="99"/>
      <c r="G159" s="99"/>
      <c r="H159" s="100"/>
      <c r="I159" s="100"/>
      <c r="J159" s="100"/>
      <c r="K159" s="100"/>
      <c r="L159" s="100"/>
    </row>
    <row r="160" spans="1:12" x14ac:dyDescent="0.2">
      <c r="A160" s="98"/>
      <c r="B160" s="98"/>
      <c r="C160" s="99"/>
      <c r="D160" s="99"/>
      <c r="E160" s="99"/>
      <c r="F160" s="99"/>
      <c r="G160" s="99"/>
      <c r="H160" s="100"/>
      <c r="I160" s="100"/>
      <c r="J160" s="100"/>
      <c r="K160" s="100"/>
      <c r="L160" s="100"/>
    </row>
    <row r="161" spans="1:12" x14ac:dyDescent="0.2">
      <c r="A161" s="98"/>
      <c r="B161" s="98"/>
      <c r="C161" s="99"/>
      <c r="D161" s="99"/>
      <c r="E161" s="99"/>
      <c r="F161" s="99"/>
      <c r="G161" s="99"/>
      <c r="H161" s="100"/>
      <c r="I161" s="100"/>
      <c r="J161" s="100"/>
      <c r="K161" s="100"/>
      <c r="L161" s="100"/>
    </row>
    <row r="162" spans="1:12" x14ac:dyDescent="0.2">
      <c r="A162" s="98"/>
      <c r="B162" s="98"/>
      <c r="C162" s="99"/>
      <c r="D162" s="99"/>
      <c r="E162" s="99"/>
      <c r="F162" s="99"/>
      <c r="G162" s="99"/>
      <c r="H162" s="100"/>
      <c r="I162" s="100"/>
      <c r="J162" s="100"/>
      <c r="K162" s="100"/>
      <c r="L162" s="100"/>
    </row>
    <row r="163" spans="1:12" x14ac:dyDescent="0.2">
      <c r="A163" s="98"/>
      <c r="B163" s="98"/>
      <c r="C163" s="99"/>
      <c r="D163" s="99"/>
      <c r="E163" s="99"/>
      <c r="F163" s="99"/>
      <c r="G163" s="99"/>
      <c r="H163" s="100"/>
      <c r="I163" s="100"/>
      <c r="J163" s="100"/>
      <c r="K163" s="100"/>
      <c r="L163" s="100"/>
    </row>
    <row r="164" spans="1:12" x14ac:dyDescent="0.2">
      <c r="A164" s="98"/>
      <c r="B164" s="98"/>
      <c r="C164" s="99"/>
      <c r="D164" s="99"/>
      <c r="E164" s="99"/>
      <c r="F164" s="99"/>
      <c r="G164" s="99"/>
      <c r="H164" s="100"/>
      <c r="I164" s="100"/>
      <c r="J164" s="100"/>
      <c r="K164" s="100"/>
      <c r="L164" s="100"/>
    </row>
    <row r="165" spans="1:12" x14ac:dyDescent="0.2">
      <c r="A165" s="98"/>
      <c r="B165" s="98"/>
      <c r="C165" s="99"/>
      <c r="D165" s="99"/>
      <c r="E165" s="99"/>
      <c r="F165" s="99"/>
      <c r="G165" s="99"/>
      <c r="H165" s="100"/>
      <c r="I165" s="100"/>
      <c r="J165" s="100"/>
      <c r="K165" s="100"/>
      <c r="L165" s="100"/>
    </row>
    <row r="166" spans="1:12" x14ac:dyDescent="0.2">
      <c r="A166" s="98"/>
      <c r="B166" s="98"/>
      <c r="C166" s="99"/>
      <c r="D166" s="99"/>
      <c r="E166" s="99"/>
      <c r="F166" s="99"/>
      <c r="G166" s="99"/>
      <c r="H166" s="100"/>
      <c r="I166" s="100"/>
      <c r="J166" s="100"/>
      <c r="K166" s="100"/>
      <c r="L166" s="100"/>
    </row>
    <row r="167" spans="1:12" x14ac:dyDescent="0.2">
      <c r="A167" s="98"/>
      <c r="B167" s="98"/>
      <c r="C167" s="99"/>
      <c r="D167" s="99"/>
      <c r="E167" s="99"/>
      <c r="F167" s="99"/>
      <c r="G167" s="99"/>
      <c r="H167" s="100"/>
      <c r="I167" s="100"/>
      <c r="J167" s="100"/>
      <c r="K167" s="100"/>
      <c r="L167" s="100"/>
    </row>
    <row r="168" spans="1:12" x14ac:dyDescent="0.2">
      <c r="A168" s="98"/>
      <c r="B168" s="98"/>
      <c r="C168" s="99"/>
      <c r="D168" s="99"/>
      <c r="E168" s="99"/>
      <c r="F168" s="99"/>
      <c r="G168" s="99"/>
      <c r="H168" s="100"/>
      <c r="I168" s="100"/>
      <c r="J168" s="100"/>
      <c r="K168" s="100"/>
      <c r="L168" s="100"/>
    </row>
    <row r="169" spans="1:12" x14ac:dyDescent="0.2">
      <c r="A169" s="98"/>
      <c r="B169" s="98"/>
      <c r="C169" s="99"/>
      <c r="D169" s="99"/>
      <c r="E169" s="99"/>
      <c r="F169" s="99"/>
      <c r="G169" s="99"/>
      <c r="H169" s="100"/>
      <c r="I169" s="100"/>
      <c r="J169" s="100"/>
      <c r="K169" s="100"/>
      <c r="L169" s="100"/>
    </row>
    <row r="170" spans="1:12" x14ac:dyDescent="0.2">
      <c r="A170" s="98"/>
      <c r="B170" s="98"/>
      <c r="C170" s="99"/>
      <c r="D170" s="99"/>
      <c r="E170" s="99"/>
      <c r="F170" s="99"/>
      <c r="G170" s="99"/>
      <c r="H170" s="100"/>
      <c r="I170" s="100"/>
      <c r="J170" s="100"/>
      <c r="K170" s="100"/>
      <c r="L170" s="100"/>
    </row>
    <row r="171" spans="1:12" x14ac:dyDescent="0.2">
      <c r="A171" s="98"/>
      <c r="B171" s="98"/>
      <c r="C171" s="99"/>
      <c r="D171" s="99"/>
      <c r="E171" s="99"/>
      <c r="F171" s="99"/>
      <c r="G171" s="99"/>
      <c r="H171" s="100"/>
      <c r="I171" s="100"/>
      <c r="J171" s="100"/>
      <c r="K171" s="100"/>
      <c r="L171" s="100"/>
    </row>
    <row r="172" spans="1:12" x14ac:dyDescent="0.2">
      <c r="A172" s="98"/>
      <c r="B172" s="98"/>
      <c r="C172" s="99"/>
      <c r="D172" s="99"/>
      <c r="E172" s="99"/>
      <c r="F172" s="99"/>
      <c r="G172" s="99"/>
      <c r="H172" s="100"/>
      <c r="I172" s="100"/>
      <c r="J172" s="100"/>
      <c r="K172" s="100"/>
      <c r="L172" s="100"/>
    </row>
    <row r="173" spans="1:12" x14ac:dyDescent="0.2">
      <c r="A173" s="98"/>
      <c r="B173" s="98"/>
      <c r="C173" s="99"/>
      <c r="D173" s="99"/>
      <c r="E173" s="99"/>
      <c r="F173" s="99"/>
      <c r="G173" s="99"/>
      <c r="H173" s="100"/>
      <c r="I173" s="100"/>
      <c r="J173" s="100"/>
      <c r="K173" s="100"/>
      <c r="L173" s="100"/>
    </row>
    <row r="174" spans="1:12" x14ac:dyDescent="0.2">
      <c r="A174" s="98"/>
      <c r="B174" s="98"/>
      <c r="C174" s="99"/>
      <c r="D174" s="99"/>
      <c r="E174" s="99"/>
      <c r="F174" s="99"/>
      <c r="G174" s="99"/>
      <c r="H174" s="100"/>
      <c r="I174" s="100"/>
      <c r="J174" s="100"/>
      <c r="K174" s="100"/>
      <c r="L174" s="100"/>
    </row>
    <row r="175" spans="1:12" x14ac:dyDescent="0.2">
      <c r="A175" s="98"/>
      <c r="B175" s="98"/>
      <c r="C175" s="99"/>
      <c r="D175" s="99"/>
      <c r="E175" s="99"/>
      <c r="F175" s="99"/>
      <c r="G175" s="99"/>
      <c r="H175" s="100"/>
      <c r="I175" s="100"/>
      <c r="J175" s="100"/>
      <c r="K175" s="100"/>
      <c r="L175" s="100"/>
    </row>
    <row r="176" spans="1:12" x14ac:dyDescent="0.2">
      <c r="A176" s="98"/>
      <c r="B176" s="98"/>
      <c r="C176" s="99"/>
      <c r="D176" s="99"/>
      <c r="E176" s="99"/>
      <c r="F176" s="99"/>
      <c r="G176" s="99"/>
      <c r="H176" s="100"/>
      <c r="I176" s="100"/>
      <c r="J176" s="100"/>
      <c r="K176" s="100"/>
      <c r="L176" s="100"/>
    </row>
    <row r="177" spans="1:12" x14ac:dyDescent="0.2">
      <c r="A177" s="98"/>
      <c r="B177" s="98"/>
      <c r="C177" s="99"/>
      <c r="D177" s="99"/>
      <c r="E177" s="99"/>
      <c r="F177" s="99"/>
      <c r="G177" s="99"/>
      <c r="H177" s="100"/>
      <c r="I177" s="100"/>
      <c r="J177" s="100"/>
      <c r="K177" s="100"/>
      <c r="L177" s="100"/>
    </row>
    <row r="178" spans="1:12" x14ac:dyDescent="0.2">
      <c r="A178" s="98"/>
      <c r="B178" s="98"/>
      <c r="C178" s="99"/>
      <c r="D178" s="99"/>
      <c r="E178" s="99"/>
      <c r="F178" s="99"/>
      <c r="G178" s="99"/>
      <c r="H178" s="100"/>
      <c r="I178" s="100"/>
      <c r="J178" s="100"/>
      <c r="K178" s="100"/>
      <c r="L178" s="100"/>
    </row>
    <row r="179" spans="1:12" x14ac:dyDescent="0.2">
      <c r="A179" s="98"/>
      <c r="B179" s="98"/>
      <c r="C179" s="99"/>
      <c r="D179" s="99"/>
      <c r="E179" s="99"/>
      <c r="F179" s="99"/>
      <c r="G179" s="99"/>
      <c r="H179" s="100"/>
      <c r="I179" s="100"/>
      <c r="J179" s="100"/>
      <c r="K179" s="100"/>
      <c r="L179" s="100"/>
    </row>
    <row r="180" spans="1:12" x14ac:dyDescent="0.2">
      <c r="A180" s="98"/>
      <c r="B180" s="98"/>
      <c r="C180" s="99"/>
      <c r="D180" s="99"/>
      <c r="E180" s="99"/>
      <c r="F180" s="99"/>
      <c r="G180" s="99"/>
      <c r="H180" s="100"/>
      <c r="I180" s="100"/>
      <c r="J180" s="100"/>
      <c r="K180" s="100"/>
      <c r="L180" s="100"/>
    </row>
    <row r="181" spans="1:12" x14ac:dyDescent="0.2">
      <c r="A181" s="98"/>
      <c r="B181" s="98"/>
      <c r="C181" s="99"/>
      <c r="D181" s="99"/>
      <c r="E181" s="99"/>
      <c r="F181" s="99"/>
      <c r="G181" s="99"/>
      <c r="H181" s="100"/>
      <c r="I181" s="100"/>
      <c r="J181" s="100"/>
      <c r="K181" s="100"/>
      <c r="L181" s="100"/>
    </row>
    <row r="182" spans="1:12" x14ac:dyDescent="0.2">
      <c r="A182" s="98"/>
      <c r="B182" s="98"/>
      <c r="C182" s="99"/>
      <c r="D182" s="99"/>
      <c r="E182" s="99"/>
      <c r="F182" s="99"/>
      <c r="G182" s="99"/>
      <c r="H182" s="100"/>
      <c r="I182" s="100"/>
      <c r="J182" s="100"/>
      <c r="K182" s="100"/>
      <c r="L182" s="100"/>
    </row>
    <row r="183" spans="1:12" x14ac:dyDescent="0.2">
      <c r="A183" s="98"/>
      <c r="B183" s="98"/>
      <c r="C183" s="99"/>
      <c r="D183" s="99"/>
      <c r="E183" s="99"/>
      <c r="F183" s="99"/>
      <c r="G183" s="99"/>
      <c r="H183" s="100"/>
      <c r="I183" s="100"/>
      <c r="J183" s="100"/>
      <c r="K183" s="100"/>
      <c r="L183" s="100"/>
    </row>
    <row r="184" spans="1:12" x14ac:dyDescent="0.2">
      <c r="A184" s="98"/>
      <c r="B184" s="98"/>
      <c r="C184" s="99"/>
      <c r="D184" s="99"/>
      <c r="E184" s="99"/>
      <c r="F184" s="99"/>
      <c r="G184" s="99"/>
      <c r="H184" s="100"/>
      <c r="I184" s="100"/>
      <c r="J184" s="100"/>
      <c r="K184" s="100"/>
      <c r="L184" s="100"/>
    </row>
    <row r="185" spans="1:12" x14ac:dyDescent="0.2">
      <c r="A185" s="98"/>
      <c r="B185" s="98"/>
      <c r="C185" s="99"/>
      <c r="D185" s="99"/>
      <c r="E185" s="99"/>
      <c r="F185" s="99"/>
      <c r="G185" s="99"/>
      <c r="H185" s="100"/>
      <c r="I185" s="100"/>
      <c r="J185" s="100"/>
      <c r="K185" s="100"/>
      <c r="L185" s="100"/>
    </row>
    <row r="186" spans="1:12" x14ac:dyDescent="0.2">
      <c r="A186" s="98"/>
      <c r="B186" s="98"/>
      <c r="C186" s="99"/>
      <c r="D186" s="99"/>
      <c r="E186" s="99"/>
      <c r="F186" s="99"/>
      <c r="G186" s="99"/>
      <c r="H186" s="100"/>
      <c r="I186" s="100"/>
      <c r="J186" s="100"/>
      <c r="K186" s="100"/>
      <c r="L186" s="100"/>
    </row>
    <row r="187" spans="1:12" x14ac:dyDescent="0.2">
      <c r="A187" s="98"/>
      <c r="B187" s="98"/>
      <c r="C187" s="99"/>
      <c r="D187" s="99"/>
      <c r="E187" s="99"/>
      <c r="F187" s="99"/>
      <c r="G187" s="99"/>
      <c r="H187" s="100"/>
      <c r="I187" s="100"/>
      <c r="J187" s="100"/>
      <c r="K187" s="100"/>
      <c r="L187" s="100"/>
    </row>
    <row r="188" spans="1:12" x14ac:dyDescent="0.2">
      <c r="A188" s="98"/>
      <c r="B188" s="98"/>
      <c r="C188" s="99"/>
      <c r="D188" s="99"/>
      <c r="E188" s="99"/>
      <c r="F188" s="99"/>
      <c r="G188" s="99"/>
      <c r="H188" s="100"/>
      <c r="I188" s="100"/>
      <c r="J188" s="100"/>
      <c r="K188" s="100"/>
      <c r="L188" s="100"/>
    </row>
    <row r="189" spans="1:12" x14ac:dyDescent="0.2">
      <c r="A189" s="98"/>
      <c r="B189" s="98"/>
      <c r="C189" s="99"/>
      <c r="D189" s="99"/>
      <c r="E189" s="99"/>
      <c r="F189" s="99"/>
      <c r="G189" s="99"/>
      <c r="H189" s="100"/>
      <c r="I189" s="100"/>
      <c r="J189" s="100"/>
      <c r="K189" s="100"/>
      <c r="L189" s="100"/>
    </row>
    <row r="190" spans="1:12" x14ac:dyDescent="0.2">
      <c r="A190" s="98"/>
      <c r="B190" s="98"/>
      <c r="C190" s="99"/>
      <c r="D190" s="99"/>
      <c r="E190" s="99"/>
      <c r="F190" s="99"/>
      <c r="G190" s="99"/>
      <c r="H190" s="100"/>
      <c r="I190" s="100"/>
      <c r="J190" s="100"/>
      <c r="K190" s="100"/>
      <c r="L190" s="100"/>
    </row>
    <row r="191" spans="1:12" x14ac:dyDescent="0.2">
      <c r="A191" s="98"/>
      <c r="B191" s="98"/>
      <c r="C191" s="99"/>
      <c r="D191" s="99"/>
      <c r="E191" s="99"/>
      <c r="F191" s="99"/>
      <c r="G191" s="99"/>
      <c r="H191" s="100"/>
      <c r="I191" s="100"/>
      <c r="J191" s="100"/>
      <c r="K191" s="100"/>
      <c r="L191" s="100"/>
    </row>
    <row r="192" spans="1:12" x14ac:dyDescent="0.2">
      <c r="A192" s="98"/>
      <c r="B192" s="98"/>
      <c r="C192" s="99"/>
      <c r="D192" s="99"/>
      <c r="E192" s="99"/>
      <c r="F192" s="99"/>
      <c r="G192" s="99"/>
      <c r="H192" s="100"/>
      <c r="I192" s="100"/>
      <c r="J192" s="100"/>
      <c r="K192" s="100"/>
      <c r="L192" s="100"/>
    </row>
    <row r="193" spans="1:12" x14ac:dyDescent="0.2">
      <c r="A193" s="98"/>
      <c r="B193" s="98"/>
      <c r="C193" s="99"/>
      <c r="D193" s="99"/>
      <c r="E193" s="99"/>
      <c r="F193" s="99"/>
      <c r="G193" s="99"/>
      <c r="H193" s="100"/>
      <c r="I193" s="100"/>
      <c r="J193" s="100"/>
      <c r="K193" s="100"/>
      <c r="L193" s="100"/>
    </row>
    <row r="194" spans="1:12" x14ac:dyDescent="0.2">
      <c r="A194" s="98"/>
      <c r="B194" s="98"/>
      <c r="C194" s="99"/>
      <c r="D194" s="99"/>
      <c r="E194" s="99"/>
      <c r="F194" s="99"/>
      <c r="G194" s="99"/>
      <c r="H194" s="100"/>
      <c r="I194" s="100"/>
      <c r="J194" s="100"/>
      <c r="K194" s="100"/>
      <c r="L194" s="100"/>
    </row>
    <row r="195" spans="1:12" x14ac:dyDescent="0.2">
      <c r="A195" s="98"/>
      <c r="B195" s="98"/>
      <c r="C195" s="99"/>
      <c r="D195" s="99"/>
      <c r="E195" s="99"/>
      <c r="F195" s="99"/>
      <c r="G195" s="99"/>
      <c r="H195" s="100"/>
      <c r="I195" s="100"/>
      <c r="J195" s="100"/>
      <c r="K195" s="100"/>
      <c r="L195" s="100"/>
    </row>
    <row r="196" spans="1:12" x14ac:dyDescent="0.2">
      <c r="A196" s="98"/>
      <c r="B196" s="98"/>
      <c r="C196" s="99"/>
      <c r="D196" s="99"/>
      <c r="E196" s="99"/>
      <c r="F196" s="99"/>
      <c r="G196" s="99"/>
      <c r="H196" s="100"/>
      <c r="I196" s="100"/>
      <c r="J196" s="100"/>
      <c r="K196" s="100"/>
      <c r="L196" s="100"/>
    </row>
    <row r="197" spans="1:12" x14ac:dyDescent="0.2">
      <c r="A197" s="98"/>
      <c r="B197" s="98"/>
      <c r="C197" s="99"/>
      <c r="D197" s="99"/>
      <c r="E197" s="99"/>
      <c r="F197" s="99"/>
      <c r="G197" s="99"/>
      <c r="H197" s="100"/>
      <c r="I197" s="100"/>
      <c r="J197" s="100"/>
      <c r="K197" s="100"/>
      <c r="L197" s="100"/>
    </row>
    <row r="198" spans="1:12" x14ac:dyDescent="0.2">
      <c r="A198" s="98"/>
      <c r="B198" s="98"/>
      <c r="C198" s="99"/>
      <c r="D198" s="99"/>
      <c r="E198" s="99"/>
      <c r="F198" s="99"/>
      <c r="G198" s="99"/>
      <c r="H198" s="100"/>
      <c r="I198" s="100"/>
      <c r="J198" s="100"/>
      <c r="K198" s="100"/>
      <c r="L198" s="100"/>
    </row>
    <row r="199" spans="1:12" x14ac:dyDescent="0.2">
      <c r="A199" s="98"/>
      <c r="B199" s="98"/>
      <c r="C199" s="99"/>
      <c r="D199" s="99"/>
      <c r="E199" s="99"/>
      <c r="F199" s="99"/>
      <c r="G199" s="99"/>
      <c r="H199" s="100"/>
      <c r="I199" s="100"/>
      <c r="J199" s="100"/>
      <c r="K199" s="100"/>
      <c r="L199" s="100"/>
    </row>
    <row r="200" spans="1:12" x14ac:dyDescent="0.2">
      <c r="A200" s="98"/>
      <c r="B200" s="98"/>
      <c r="C200" s="99"/>
      <c r="D200" s="99"/>
      <c r="E200" s="99"/>
      <c r="F200" s="99"/>
      <c r="G200" s="99"/>
      <c r="H200" s="100"/>
      <c r="I200" s="100"/>
      <c r="J200" s="100"/>
      <c r="K200" s="100"/>
      <c r="L200" s="100"/>
    </row>
    <row r="201" spans="1:12" x14ac:dyDescent="0.2">
      <c r="A201" s="98"/>
      <c r="B201" s="98"/>
      <c r="C201" s="99"/>
      <c r="D201" s="99"/>
      <c r="E201" s="99"/>
      <c r="F201" s="99"/>
      <c r="G201" s="99"/>
      <c r="H201" s="100"/>
      <c r="I201" s="100"/>
      <c r="J201" s="100"/>
      <c r="K201" s="100"/>
      <c r="L201" s="100"/>
    </row>
    <row r="202" spans="1:12" x14ac:dyDescent="0.2">
      <c r="A202" s="98"/>
      <c r="B202" s="98"/>
      <c r="C202" s="99"/>
      <c r="D202" s="99"/>
      <c r="E202" s="99"/>
      <c r="F202" s="99"/>
      <c r="G202" s="99"/>
      <c r="H202" s="100"/>
      <c r="I202" s="100"/>
      <c r="J202" s="100"/>
      <c r="K202" s="100"/>
      <c r="L202" s="100"/>
    </row>
    <row r="203" spans="1:12" x14ac:dyDescent="0.2">
      <c r="A203" s="98"/>
      <c r="B203" s="98"/>
      <c r="C203" s="99"/>
      <c r="D203" s="99"/>
      <c r="E203" s="99"/>
      <c r="F203" s="99"/>
      <c r="G203" s="99"/>
      <c r="H203" s="100"/>
      <c r="I203" s="100"/>
      <c r="J203" s="100"/>
      <c r="K203" s="100"/>
      <c r="L203" s="100"/>
    </row>
    <row r="204" spans="1:12" x14ac:dyDescent="0.2">
      <c r="A204" s="98"/>
      <c r="B204" s="98"/>
      <c r="C204" s="99"/>
      <c r="D204" s="99"/>
      <c r="E204" s="99"/>
      <c r="F204" s="99"/>
      <c r="G204" s="99"/>
      <c r="H204" s="100"/>
      <c r="I204" s="100"/>
      <c r="J204" s="100"/>
      <c r="K204" s="100"/>
      <c r="L204" s="100"/>
    </row>
    <row r="205" spans="1:12" x14ac:dyDescent="0.2">
      <c r="A205" s="98"/>
      <c r="B205" s="98"/>
      <c r="C205" s="99"/>
      <c r="D205" s="99"/>
      <c r="E205" s="99"/>
      <c r="F205" s="99"/>
      <c r="G205" s="99"/>
      <c r="H205" s="100"/>
      <c r="I205" s="100"/>
      <c r="J205" s="100"/>
      <c r="K205" s="100"/>
      <c r="L205" s="100"/>
    </row>
    <row r="206" spans="1:12" x14ac:dyDescent="0.2">
      <c r="A206" s="98"/>
      <c r="B206" s="98"/>
      <c r="C206" s="99"/>
      <c r="D206" s="99"/>
      <c r="E206" s="99"/>
      <c r="F206" s="99"/>
      <c r="G206" s="99"/>
      <c r="H206" s="100"/>
      <c r="I206" s="100"/>
      <c r="J206" s="100"/>
      <c r="K206" s="100"/>
      <c r="L206" s="100"/>
    </row>
    <row r="207" spans="1:12" x14ac:dyDescent="0.2">
      <c r="A207" s="98"/>
      <c r="B207" s="98"/>
      <c r="C207" s="99"/>
      <c r="D207" s="99"/>
      <c r="E207" s="99"/>
      <c r="F207" s="99"/>
      <c r="G207" s="99"/>
      <c r="H207" s="100"/>
      <c r="I207" s="100"/>
      <c r="J207" s="100"/>
      <c r="K207" s="100"/>
      <c r="L207" s="100"/>
    </row>
    <row r="208" spans="1:12" x14ac:dyDescent="0.2">
      <c r="A208" s="98"/>
      <c r="B208" s="98"/>
      <c r="C208" s="99"/>
      <c r="D208" s="99"/>
      <c r="E208" s="99"/>
      <c r="F208" s="99"/>
      <c r="G208" s="99"/>
      <c r="H208" s="100"/>
      <c r="I208" s="100"/>
      <c r="J208" s="100"/>
      <c r="K208" s="100"/>
      <c r="L208" s="100"/>
    </row>
    <row r="209" spans="1:12" x14ac:dyDescent="0.2">
      <c r="A209" s="98"/>
      <c r="B209" s="98"/>
      <c r="C209" s="99"/>
      <c r="D209" s="99"/>
      <c r="E209" s="99"/>
      <c r="F209" s="99"/>
      <c r="G209" s="99"/>
      <c r="H209" s="100"/>
      <c r="I209" s="100"/>
      <c r="J209" s="100"/>
      <c r="K209" s="100"/>
      <c r="L209" s="100"/>
    </row>
    <row r="210" spans="1:12" x14ac:dyDescent="0.2">
      <c r="A210" s="98"/>
      <c r="B210" s="98"/>
      <c r="C210" s="99"/>
      <c r="D210" s="99"/>
      <c r="E210" s="99"/>
      <c r="F210" s="99"/>
      <c r="G210" s="99"/>
      <c r="H210" s="100"/>
      <c r="I210" s="100"/>
      <c r="J210" s="100"/>
      <c r="K210" s="100"/>
      <c r="L210" s="100"/>
    </row>
    <row r="211" spans="1:12" x14ac:dyDescent="0.2">
      <c r="A211" s="98"/>
      <c r="B211" s="98"/>
      <c r="C211" s="99"/>
      <c r="D211" s="99"/>
      <c r="E211" s="99"/>
      <c r="F211" s="99"/>
      <c r="G211" s="99"/>
      <c r="H211" s="100"/>
      <c r="I211" s="100"/>
      <c r="J211" s="100"/>
      <c r="K211" s="100"/>
      <c r="L211" s="100"/>
    </row>
    <row r="212" spans="1:12" x14ac:dyDescent="0.2">
      <c r="A212" s="98"/>
      <c r="B212" s="98"/>
      <c r="C212" s="99"/>
      <c r="D212" s="99"/>
      <c r="E212" s="99"/>
      <c r="F212" s="99"/>
      <c r="G212" s="99"/>
      <c r="H212" s="100"/>
      <c r="I212" s="100"/>
      <c r="J212" s="100"/>
      <c r="K212" s="100"/>
      <c r="L212" s="100"/>
    </row>
    <row r="213" spans="1:12" x14ac:dyDescent="0.2">
      <c r="A213" s="98"/>
      <c r="B213" s="98"/>
      <c r="C213" s="99"/>
      <c r="D213" s="99"/>
      <c r="E213" s="99"/>
      <c r="F213" s="99"/>
      <c r="G213" s="99"/>
      <c r="H213" s="100"/>
      <c r="I213" s="100"/>
      <c r="J213" s="100"/>
      <c r="K213" s="100"/>
      <c r="L213" s="100"/>
    </row>
    <row r="214" spans="1:12" x14ac:dyDescent="0.2">
      <c r="A214" s="98"/>
      <c r="B214" s="98"/>
      <c r="C214" s="99"/>
      <c r="D214" s="99"/>
      <c r="E214" s="99"/>
      <c r="F214" s="99"/>
      <c r="G214" s="99"/>
      <c r="H214" s="100"/>
      <c r="I214" s="100"/>
      <c r="J214" s="100"/>
      <c r="K214" s="100"/>
      <c r="L214" s="100"/>
    </row>
    <row r="215" spans="1:12" x14ac:dyDescent="0.2">
      <c r="A215" s="98"/>
      <c r="B215" s="98"/>
      <c r="C215" s="99"/>
      <c r="D215" s="99"/>
      <c r="E215" s="99"/>
      <c r="F215" s="99"/>
      <c r="G215" s="99"/>
      <c r="H215" s="100"/>
      <c r="I215" s="100"/>
      <c r="J215" s="100"/>
      <c r="K215" s="100"/>
      <c r="L215" s="100"/>
    </row>
    <row r="216" spans="1:12" x14ac:dyDescent="0.2">
      <c r="A216" s="98"/>
      <c r="B216" s="98"/>
      <c r="C216" s="99"/>
      <c r="D216" s="99"/>
      <c r="E216" s="99"/>
      <c r="F216" s="99"/>
      <c r="G216" s="99"/>
      <c r="H216" s="100"/>
      <c r="I216" s="100"/>
      <c r="J216" s="100"/>
      <c r="K216" s="100"/>
      <c r="L216" s="100"/>
    </row>
    <row r="217" spans="1:12" x14ac:dyDescent="0.2">
      <c r="A217" s="98"/>
      <c r="B217" s="98"/>
      <c r="C217" s="99"/>
      <c r="D217" s="99"/>
      <c r="E217" s="99"/>
      <c r="F217" s="99"/>
      <c r="G217" s="99"/>
      <c r="H217" s="100"/>
      <c r="I217" s="100"/>
      <c r="J217" s="100"/>
      <c r="K217" s="100"/>
      <c r="L217" s="100"/>
    </row>
    <row r="218" spans="1:12" x14ac:dyDescent="0.2">
      <c r="A218" s="98"/>
      <c r="B218" s="98"/>
      <c r="C218" s="99"/>
      <c r="D218" s="99"/>
      <c r="E218" s="99"/>
      <c r="F218" s="99"/>
      <c r="G218" s="99"/>
      <c r="H218" s="100"/>
      <c r="I218" s="100"/>
      <c r="J218" s="100"/>
      <c r="K218" s="100"/>
      <c r="L218" s="100"/>
    </row>
    <row r="219" spans="1:12" x14ac:dyDescent="0.2">
      <c r="A219" s="98"/>
      <c r="B219" s="98"/>
      <c r="C219" s="99"/>
      <c r="D219" s="99"/>
      <c r="E219" s="99"/>
      <c r="F219" s="99"/>
      <c r="G219" s="99"/>
      <c r="H219" s="100"/>
      <c r="I219" s="100"/>
      <c r="J219" s="100"/>
      <c r="K219" s="100"/>
      <c r="L219" s="100"/>
    </row>
    <row r="220" spans="1:12" x14ac:dyDescent="0.2">
      <c r="A220" s="98"/>
      <c r="B220" s="98"/>
      <c r="C220" s="99"/>
      <c r="D220" s="99"/>
      <c r="E220" s="99"/>
      <c r="F220" s="99"/>
      <c r="G220" s="99"/>
      <c r="H220" s="100"/>
      <c r="I220" s="100"/>
      <c r="J220" s="100"/>
      <c r="K220" s="100"/>
      <c r="L220" s="100"/>
    </row>
    <row r="221" spans="1:12" x14ac:dyDescent="0.2">
      <c r="A221" s="98"/>
      <c r="B221" s="98"/>
      <c r="C221" s="99"/>
      <c r="D221" s="99"/>
      <c r="E221" s="99"/>
      <c r="F221" s="99"/>
      <c r="G221" s="99"/>
      <c r="H221" s="100"/>
      <c r="I221" s="100"/>
      <c r="J221" s="100"/>
      <c r="K221" s="100"/>
      <c r="L221" s="100"/>
    </row>
    <row r="222" spans="1:12" x14ac:dyDescent="0.2">
      <c r="A222" s="98"/>
      <c r="B222" s="98"/>
      <c r="C222" s="99"/>
      <c r="D222" s="99"/>
      <c r="E222" s="99"/>
      <c r="F222" s="99"/>
      <c r="G222" s="99"/>
      <c r="H222" s="100"/>
      <c r="I222" s="100"/>
      <c r="J222" s="100"/>
      <c r="K222" s="100"/>
      <c r="L222" s="100"/>
    </row>
    <row r="223" spans="1:12" x14ac:dyDescent="0.2">
      <c r="A223" s="98"/>
      <c r="B223" s="98"/>
      <c r="C223" s="99"/>
      <c r="D223" s="99"/>
      <c r="E223" s="99"/>
      <c r="F223" s="99"/>
      <c r="G223" s="99"/>
      <c r="H223" s="100"/>
      <c r="I223" s="100"/>
      <c r="J223" s="100"/>
      <c r="K223" s="100"/>
      <c r="L223" s="100"/>
    </row>
    <row r="224" spans="1:12" x14ac:dyDescent="0.2">
      <c r="A224" s="98"/>
      <c r="B224" s="98"/>
      <c r="C224" s="99"/>
      <c r="D224" s="99"/>
      <c r="E224" s="99"/>
      <c r="F224" s="99"/>
      <c r="G224" s="99"/>
      <c r="H224" s="100"/>
      <c r="I224" s="100"/>
      <c r="J224" s="100"/>
      <c r="K224" s="100"/>
      <c r="L224" s="100"/>
    </row>
    <row r="225" spans="1:12" x14ac:dyDescent="0.2">
      <c r="A225" s="98"/>
      <c r="B225" s="98"/>
      <c r="C225" s="99"/>
      <c r="D225" s="99"/>
      <c r="E225" s="99"/>
      <c r="F225" s="99"/>
      <c r="G225" s="99"/>
      <c r="H225" s="100"/>
      <c r="I225" s="100"/>
      <c r="J225" s="100"/>
      <c r="K225" s="100"/>
      <c r="L225" s="100"/>
    </row>
    <row r="226" spans="1:12" x14ac:dyDescent="0.2">
      <c r="A226" s="98"/>
      <c r="B226" s="98"/>
      <c r="C226" s="99"/>
      <c r="D226" s="99"/>
      <c r="E226" s="99"/>
      <c r="F226" s="99"/>
      <c r="G226" s="99"/>
      <c r="H226" s="100"/>
      <c r="I226" s="100"/>
      <c r="J226" s="100"/>
      <c r="K226" s="100"/>
      <c r="L226" s="100"/>
    </row>
    <row r="227" spans="1:12" x14ac:dyDescent="0.2">
      <c r="A227" s="98"/>
      <c r="B227" s="98"/>
      <c r="C227" s="99"/>
      <c r="D227" s="99"/>
      <c r="E227" s="99"/>
      <c r="F227" s="99"/>
      <c r="G227" s="99"/>
      <c r="H227" s="100"/>
      <c r="I227" s="100"/>
      <c r="J227" s="100"/>
      <c r="K227" s="100"/>
      <c r="L227" s="100"/>
    </row>
    <row r="228" spans="1:12" x14ac:dyDescent="0.2">
      <c r="A228" s="98"/>
      <c r="B228" s="98"/>
      <c r="C228" s="99"/>
      <c r="D228" s="99"/>
      <c r="E228" s="99"/>
      <c r="F228" s="99"/>
      <c r="G228" s="99"/>
      <c r="H228" s="100"/>
      <c r="I228" s="100"/>
      <c r="J228" s="100"/>
      <c r="K228" s="100"/>
      <c r="L228" s="100"/>
    </row>
    <row r="229" spans="1:12" x14ac:dyDescent="0.2">
      <c r="A229" s="98"/>
      <c r="B229" s="98"/>
      <c r="C229" s="99"/>
      <c r="D229" s="99"/>
      <c r="E229" s="99"/>
      <c r="F229" s="99"/>
      <c r="G229" s="99"/>
      <c r="H229" s="100"/>
      <c r="I229" s="100"/>
      <c r="J229" s="100"/>
      <c r="K229" s="100"/>
      <c r="L229" s="100"/>
    </row>
    <row r="230" spans="1:12" x14ac:dyDescent="0.2">
      <c r="A230" s="98"/>
      <c r="B230" s="98"/>
      <c r="C230" s="99"/>
      <c r="D230" s="99"/>
      <c r="E230" s="99"/>
      <c r="F230" s="99"/>
      <c r="G230" s="99"/>
      <c r="H230" s="100"/>
      <c r="I230" s="100"/>
      <c r="J230" s="100"/>
      <c r="K230" s="100"/>
      <c r="L230" s="100"/>
    </row>
    <row r="231" spans="1:12" x14ac:dyDescent="0.2">
      <c r="A231" s="98"/>
      <c r="B231" s="98"/>
      <c r="C231" s="99"/>
      <c r="D231" s="99"/>
      <c r="E231" s="99"/>
      <c r="F231" s="99"/>
      <c r="G231" s="99"/>
      <c r="H231" s="100"/>
      <c r="I231" s="100"/>
      <c r="J231" s="100"/>
      <c r="K231" s="100"/>
      <c r="L231" s="100"/>
    </row>
    <row r="232" spans="1:12" x14ac:dyDescent="0.2">
      <c r="A232" s="98"/>
      <c r="B232" s="98"/>
      <c r="C232" s="99"/>
      <c r="D232" s="99"/>
      <c r="E232" s="99"/>
      <c r="F232" s="99"/>
      <c r="G232" s="99"/>
      <c r="H232" s="100"/>
      <c r="I232" s="100"/>
      <c r="J232" s="100"/>
      <c r="K232" s="100"/>
      <c r="L232" s="100"/>
    </row>
    <row r="233" spans="1:12" x14ac:dyDescent="0.2">
      <c r="A233" s="98"/>
      <c r="B233" s="98"/>
      <c r="C233" s="99"/>
      <c r="D233" s="99"/>
      <c r="E233" s="99"/>
      <c r="F233" s="99"/>
      <c r="G233" s="99"/>
      <c r="H233" s="100"/>
      <c r="I233" s="100"/>
      <c r="J233" s="100"/>
      <c r="K233" s="100"/>
      <c r="L233" s="100"/>
    </row>
    <row r="234" spans="1:12" x14ac:dyDescent="0.2">
      <c r="A234" s="98"/>
      <c r="B234" s="98"/>
      <c r="C234" s="99"/>
      <c r="D234" s="99"/>
      <c r="E234" s="99"/>
      <c r="F234" s="99"/>
      <c r="G234" s="99"/>
      <c r="H234" s="100"/>
      <c r="I234" s="100"/>
      <c r="J234" s="100"/>
      <c r="K234" s="100"/>
      <c r="L234" s="100"/>
    </row>
    <row r="235" spans="1:12" x14ac:dyDescent="0.2">
      <c r="A235" s="98"/>
      <c r="B235" s="98"/>
      <c r="C235" s="99"/>
      <c r="D235" s="99"/>
      <c r="E235" s="99"/>
      <c r="F235" s="99"/>
      <c r="G235" s="99"/>
      <c r="H235" s="100"/>
      <c r="I235" s="100"/>
      <c r="J235" s="100"/>
      <c r="K235" s="100"/>
      <c r="L235" s="100"/>
    </row>
    <row r="236" spans="1:12" x14ac:dyDescent="0.2">
      <c r="A236" s="98"/>
      <c r="B236" s="98"/>
      <c r="C236" s="99"/>
      <c r="D236" s="99"/>
      <c r="E236" s="99"/>
      <c r="F236" s="99"/>
      <c r="G236" s="99"/>
      <c r="H236" s="100"/>
      <c r="I236" s="100"/>
      <c r="J236" s="100"/>
      <c r="K236" s="100"/>
      <c r="L236" s="100"/>
    </row>
    <row r="237" spans="1:12" x14ac:dyDescent="0.2">
      <c r="A237" s="98"/>
      <c r="B237" s="98"/>
      <c r="C237" s="99"/>
      <c r="D237" s="99"/>
      <c r="E237" s="99"/>
      <c r="F237" s="99"/>
      <c r="G237" s="99"/>
      <c r="H237" s="100"/>
      <c r="I237" s="100"/>
      <c r="J237" s="100"/>
      <c r="K237" s="100"/>
      <c r="L237" s="100"/>
    </row>
    <row r="238" spans="1:12" x14ac:dyDescent="0.2">
      <c r="A238" s="98"/>
      <c r="B238" s="98"/>
      <c r="C238" s="99"/>
      <c r="D238" s="99"/>
      <c r="E238" s="99"/>
      <c r="F238" s="99"/>
      <c r="G238" s="99"/>
      <c r="H238" s="100"/>
      <c r="I238" s="100"/>
      <c r="J238" s="100"/>
      <c r="K238" s="100"/>
      <c r="L238" s="100"/>
    </row>
    <row r="239" spans="1:12" x14ac:dyDescent="0.2">
      <c r="A239" s="98"/>
      <c r="B239" s="98"/>
      <c r="C239" s="99"/>
      <c r="D239" s="99"/>
      <c r="E239" s="99"/>
      <c r="F239" s="99"/>
      <c r="G239" s="99"/>
      <c r="H239" s="100"/>
      <c r="I239" s="100"/>
      <c r="J239" s="100"/>
      <c r="K239" s="100"/>
      <c r="L239" s="100"/>
    </row>
    <row r="240" spans="1:12" x14ac:dyDescent="0.2">
      <c r="A240" s="98"/>
      <c r="B240" s="98"/>
      <c r="C240" s="99"/>
      <c r="D240" s="99"/>
      <c r="E240" s="99"/>
      <c r="F240" s="99"/>
      <c r="G240" s="99"/>
      <c r="H240" s="100"/>
      <c r="I240" s="100"/>
      <c r="J240" s="100"/>
      <c r="K240" s="100"/>
      <c r="L240" s="100"/>
    </row>
    <row r="241" spans="1:12" x14ac:dyDescent="0.2">
      <c r="A241" s="98"/>
      <c r="B241" s="98"/>
      <c r="C241" s="99"/>
      <c r="D241" s="99"/>
      <c r="E241" s="99"/>
      <c r="F241" s="99"/>
      <c r="G241" s="99"/>
      <c r="H241" s="100"/>
      <c r="I241" s="100"/>
      <c r="J241" s="100"/>
      <c r="K241" s="100"/>
      <c r="L241" s="100"/>
    </row>
    <row r="242" spans="1:12" x14ac:dyDescent="0.2">
      <c r="A242" s="98"/>
      <c r="B242" s="98"/>
      <c r="C242" s="99"/>
      <c r="D242" s="99"/>
      <c r="E242" s="99"/>
      <c r="F242" s="99"/>
      <c r="G242" s="99"/>
      <c r="H242" s="100"/>
      <c r="I242" s="100"/>
      <c r="J242" s="100"/>
      <c r="K242" s="100"/>
      <c r="L242" s="100"/>
    </row>
    <row r="243" spans="1:12" x14ac:dyDescent="0.2">
      <c r="A243" s="98"/>
      <c r="B243" s="98"/>
      <c r="C243" s="99"/>
      <c r="D243" s="99"/>
      <c r="E243" s="99"/>
      <c r="F243" s="99"/>
      <c r="G243" s="99"/>
      <c r="H243" s="100"/>
      <c r="I243" s="100"/>
      <c r="J243" s="100"/>
      <c r="K243" s="100"/>
      <c r="L243" s="100"/>
    </row>
    <row r="244" spans="1:12" x14ac:dyDescent="0.2">
      <c r="A244" s="98"/>
      <c r="B244" s="98"/>
      <c r="C244" s="99"/>
      <c r="D244" s="99"/>
      <c r="E244" s="99"/>
      <c r="F244" s="99"/>
      <c r="G244" s="99"/>
      <c r="H244" s="100"/>
      <c r="I244" s="100"/>
      <c r="J244" s="100"/>
      <c r="K244" s="100"/>
      <c r="L244" s="100"/>
    </row>
    <row r="245" spans="1:12" x14ac:dyDescent="0.2">
      <c r="A245" s="98"/>
      <c r="B245" s="98"/>
      <c r="C245" s="99"/>
      <c r="D245" s="99"/>
      <c r="E245" s="99"/>
      <c r="F245" s="99"/>
      <c r="G245" s="99"/>
      <c r="H245" s="100"/>
      <c r="I245" s="100"/>
      <c r="J245" s="100"/>
      <c r="K245" s="100"/>
      <c r="L245" s="100"/>
    </row>
    <row r="246" spans="1:12" x14ac:dyDescent="0.2">
      <c r="A246" s="98"/>
      <c r="B246" s="98"/>
      <c r="C246" s="99"/>
      <c r="D246" s="99"/>
      <c r="E246" s="99"/>
      <c r="F246" s="99"/>
      <c r="G246" s="99"/>
      <c r="H246" s="100"/>
      <c r="I246" s="100"/>
      <c r="J246" s="100"/>
      <c r="K246" s="100"/>
      <c r="L246" s="100"/>
    </row>
    <row r="247" spans="1:12" x14ac:dyDescent="0.2">
      <c r="A247" s="98"/>
      <c r="B247" s="98"/>
      <c r="C247" s="99"/>
      <c r="D247" s="99"/>
      <c r="E247" s="99"/>
      <c r="F247" s="99"/>
      <c r="G247" s="99"/>
      <c r="H247" s="100"/>
      <c r="I247" s="100"/>
      <c r="J247" s="100"/>
      <c r="K247" s="100"/>
      <c r="L247" s="100"/>
    </row>
    <row r="248" spans="1:12" x14ac:dyDescent="0.2">
      <c r="A248" s="98"/>
      <c r="B248" s="98"/>
      <c r="C248" s="99"/>
      <c r="D248" s="99"/>
      <c r="E248" s="99"/>
      <c r="F248" s="99"/>
      <c r="G248" s="99"/>
      <c r="H248" s="100"/>
      <c r="I248" s="100"/>
      <c r="J248" s="100"/>
      <c r="K248" s="100"/>
      <c r="L248" s="100"/>
    </row>
    <row r="249" spans="1:12" x14ac:dyDescent="0.2">
      <c r="A249" s="98"/>
      <c r="B249" s="98"/>
      <c r="C249" s="99"/>
      <c r="D249" s="99"/>
      <c r="E249" s="99"/>
      <c r="F249" s="99"/>
      <c r="G249" s="99"/>
      <c r="H249" s="100"/>
      <c r="I249" s="100"/>
      <c r="J249" s="100"/>
      <c r="K249" s="100"/>
      <c r="L249" s="100"/>
    </row>
    <row r="250" spans="1:12" x14ac:dyDescent="0.2">
      <c r="A250" s="98"/>
      <c r="B250" s="98"/>
      <c r="C250" s="99"/>
      <c r="D250" s="99"/>
      <c r="E250" s="99"/>
      <c r="F250" s="99"/>
      <c r="G250" s="99"/>
      <c r="H250" s="100"/>
      <c r="I250" s="100"/>
      <c r="J250" s="100"/>
      <c r="K250" s="100"/>
      <c r="L250" s="100"/>
    </row>
    <row r="251" spans="1:12" x14ac:dyDescent="0.2">
      <c r="A251" s="98"/>
      <c r="B251" s="98"/>
      <c r="C251" s="99"/>
      <c r="D251" s="99"/>
      <c r="E251" s="99"/>
      <c r="F251" s="99"/>
      <c r="G251" s="99"/>
      <c r="H251" s="100"/>
      <c r="I251" s="100"/>
      <c r="J251" s="100"/>
      <c r="K251" s="100"/>
      <c r="L251" s="100"/>
    </row>
    <row r="252" spans="1:12" x14ac:dyDescent="0.2">
      <c r="A252" s="98"/>
      <c r="B252" s="98"/>
      <c r="C252" s="99"/>
      <c r="D252" s="99"/>
      <c r="E252" s="99"/>
      <c r="F252" s="99"/>
      <c r="G252" s="99"/>
      <c r="H252" s="100"/>
      <c r="I252" s="100"/>
      <c r="J252" s="100"/>
      <c r="K252" s="100"/>
      <c r="L252" s="100"/>
    </row>
    <row r="253" spans="1:12" x14ac:dyDescent="0.2">
      <c r="A253" s="98"/>
      <c r="B253" s="98"/>
      <c r="C253" s="99"/>
      <c r="D253" s="99"/>
      <c r="E253" s="99"/>
      <c r="F253" s="99"/>
      <c r="G253" s="99"/>
      <c r="H253" s="100"/>
      <c r="I253" s="100"/>
      <c r="J253" s="100"/>
      <c r="K253" s="100"/>
      <c r="L253" s="100"/>
    </row>
    <row r="254" spans="1:12" x14ac:dyDescent="0.2">
      <c r="A254" s="98"/>
      <c r="B254" s="98"/>
      <c r="C254" s="99"/>
      <c r="D254" s="99"/>
      <c r="E254" s="99"/>
      <c r="F254" s="99"/>
      <c r="G254" s="99"/>
      <c r="H254" s="100"/>
      <c r="I254" s="100"/>
      <c r="J254" s="100"/>
      <c r="K254" s="100"/>
      <c r="L254" s="100"/>
    </row>
    <row r="255" spans="1:12" x14ac:dyDescent="0.2">
      <c r="A255" s="98"/>
      <c r="B255" s="98"/>
      <c r="C255" s="99"/>
      <c r="D255" s="99"/>
      <c r="E255" s="99"/>
      <c r="F255" s="99"/>
      <c r="G255" s="99"/>
      <c r="H255" s="100"/>
      <c r="I255" s="100"/>
      <c r="J255" s="100"/>
      <c r="K255" s="100"/>
      <c r="L255" s="100"/>
    </row>
    <row r="256" spans="1:12" x14ac:dyDescent="0.2">
      <c r="A256" s="98"/>
      <c r="B256" s="98"/>
      <c r="C256" s="99"/>
      <c r="D256" s="99"/>
      <c r="E256" s="99"/>
      <c r="F256" s="99"/>
      <c r="G256" s="99"/>
      <c r="H256" s="100"/>
      <c r="I256" s="100"/>
      <c r="J256" s="100"/>
      <c r="K256" s="100"/>
      <c r="L256" s="100"/>
    </row>
    <row r="257" spans="1:12" x14ac:dyDescent="0.2">
      <c r="A257" s="98"/>
      <c r="B257" s="98"/>
      <c r="C257" s="99"/>
      <c r="D257" s="99"/>
      <c r="E257" s="99"/>
      <c r="F257" s="99"/>
      <c r="G257" s="99"/>
      <c r="H257" s="100"/>
      <c r="I257" s="100"/>
      <c r="J257" s="100"/>
      <c r="K257" s="100"/>
      <c r="L257" s="100"/>
    </row>
    <row r="258" spans="1:12" x14ac:dyDescent="0.2">
      <c r="A258" s="98"/>
      <c r="B258" s="98"/>
      <c r="C258" s="99"/>
      <c r="D258" s="99"/>
      <c r="E258" s="99"/>
      <c r="F258" s="99"/>
      <c r="G258" s="99"/>
      <c r="H258" s="100"/>
      <c r="I258" s="100"/>
      <c r="J258" s="100"/>
      <c r="K258" s="100"/>
      <c r="L258" s="100"/>
    </row>
    <row r="259" spans="1:12" x14ac:dyDescent="0.2">
      <c r="A259" s="98"/>
      <c r="B259" s="98"/>
      <c r="C259" s="99"/>
      <c r="D259" s="99"/>
      <c r="E259" s="99"/>
      <c r="F259" s="99"/>
      <c r="G259" s="99"/>
      <c r="H259" s="100"/>
      <c r="I259" s="100"/>
      <c r="J259" s="100"/>
      <c r="K259" s="100"/>
      <c r="L259" s="100"/>
    </row>
    <row r="260" spans="1:12" x14ac:dyDescent="0.2">
      <c r="A260" s="98"/>
      <c r="B260" s="98"/>
      <c r="C260" s="99"/>
      <c r="D260" s="99"/>
      <c r="E260" s="99"/>
      <c r="F260" s="99"/>
      <c r="G260" s="99"/>
      <c r="H260" s="100"/>
      <c r="I260" s="100"/>
      <c r="J260" s="100"/>
      <c r="K260" s="100"/>
      <c r="L260" s="100"/>
    </row>
    <row r="261" spans="1:12" x14ac:dyDescent="0.2">
      <c r="A261" s="98"/>
      <c r="B261" s="98"/>
      <c r="C261" s="99"/>
      <c r="D261" s="99"/>
      <c r="E261" s="99"/>
      <c r="F261" s="99"/>
      <c r="G261" s="99"/>
      <c r="H261" s="100"/>
      <c r="I261" s="100"/>
      <c r="J261" s="100"/>
      <c r="K261" s="100"/>
      <c r="L261" s="100"/>
    </row>
    <row r="262" spans="1:12" x14ac:dyDescent="0.2">
      <c r="A262" s="98"/>
      <c r="B262" s="98"/>
      <c r="C262" s="99"/>
      <c r="D262" s="99"/>
      <c r="E262" s="99"/>
      <c r="F262" s="99"/>
      <c r="G262" s="99"/>
      <c r="H262" s="100"/>
      <c r="I262" s="100"/>
      <c r="J262" s="100"/>
      <c r="K262" s="100"/>
      <c r="L262" s="100"/>
    </row>
    <row r="263" spans="1:12" x14ac:dyDescent="0.2">
      <c r="A263" s="98"/>
      <c r="B263" s="98"/>
      <c r="C263" s="99"/>
      <c r="D263" s="99"/>
      <c r="E263" s="99"/>
      <c r="F263" s="99"/>
      <c r="G263" s="99"/>
      <c r="H263" s="100"/>
      <c r="I263" s="100"/>
      <c r="J263" s="100"/>
      <c r="K263" s="100"/>
      <c r="L263" s="100"/>
    </row>
    <row r="264" spans="1:12" x14ac:dyDescent="0.2">
      <c r="A264" s="98"/>
      <c r="B264" s="98"/>
      <c r="C264" s="99"/>
      <c r="D264" s="99"/>
      <c r="E264" s="99"/>
      <c r="F264" s="99"/>
      <c r="G264" s="99"/>
      <c r="H264" s="100"/>
      <c r="I264" s="100"/>
      <c r="J264" s="100"/>
      <c r="K264" s="100"/>
      <c r="L264" s="100"/>
    </row>
    <row r="265" spans="1:12" x14ac:dyDescent="0.2">
      <c r="A265" s="98"/>
      <c r="B265" s="98"/>
      <c r="C265" s="99"/>
      <c r="D265" s="99"/>
      <c r="E265" s="99"/>
      <c r="F265" s="99"/>
      <c r="G265" s="99"/>
      <c r="H265" s="100"/>
      <c r="I265" s="100"/>
      <c r="J265" s="100"/>
      <c r="K265" s="100"/>
      <c r="L265" s="100"/>
    </row>
    <row r="266" spans="1:12" x14ac:dyDescent="0.2">
      <c r="A266" s="98"/>
      <c r="B266" s="98"/>
      <c r="C266" s="99"/>
      <c r="D266" s="99"/>
      <c r="E266" s="99"/>
      <c r="F266" s="99"/>
      <c r="G266" s="99"/>
      <c r="H266" s="100"/>
      <c r="I266" s="100"/>
      <c r="J266" s="100"/>
      <c r="K266" s="100"/>
      <c r="L266" s="100"/>
    </row>
    <row r="267" spans="1:12" x14ac:dyDescent="0.2">
      <c r="A267" s="98"/>
      <c r="B267" s="98"/>
      <c r="C267" s="99"/>
      <c r="D267" s="99"/>
      <c r="E267" s="99"/>
      <c r="F267" s="99"/>
      <c r="G267" s="99"/>
      <c r="H267" s="100"/>
      <c r="I267" s="100"/>
      <c r="J267" s="100"/>
      <c r="K267" s="100"/>
      <c r="L267" s="100"/>
    </row>
    <row r="268" spans="1:12" x14ac:dyDescent="0.2">
      <c r="A268" s="98"/>
      <c r="B268" s="98"/>
      <c r="C268" s="99"/>
      <c r="D268" s="99"/>
      <c r="E268" s="99"/>
      <c r="F268" s="99"/>
      <c r="G268" s="99"/>
      <c r="H268" s="100"/>
      <c r="I268" s="100"/>
      <c r="J268" s="100"/>
      <c r="K268" s="100"/>
      <c r="L268" s="100"/>
    </row>
    <row r="269" spans="1:12" x14ac:dyDescent="0.2">
      <c r="A269" s="98"/>
      <c r="B269" s="98"/>
      <c r="C269" s="99"/>
      <c r="D269" s="99"/>
      <c r="E269" s="99"/>
      <c r="F269" s="99"/>
      <c r="G269" s="99"/>
      <c r="H269" s="100"/>
      <c r="I269" s="100"/>
      <c r="J269" s="100"/>
      <c r="K269" s="100"/>
      <c r="L269" s="100"/>
    </row>
    <row r="270" spans="1:12" x14ac:dyDescent="0.2">
      <c r="A270" s="98"/>
      <c r="B270" s="98"/>
      <c r="C270" s="99"/>
      <c r="D270" s="99"/>
      <c r="E270" s="99"/>
      <c r="F270" s="99"/>
      <c r="G270" s="99"/>
      <c r="H270" s="100"/>
      <c r="I270" s="100"/>
      <c r="J270" s="100"/>
      <c r="K270" s="100"/>
      <c r="L270" s="100"/>
    </row>
    <row r="271" spans="1:12" x14ac:dyDescent="0.2">
      <c r="A271" s="98"/>
      <c r="B271" s="98"/>
      <c r="C271" s="99"/>
      <c r="D271" s="99"/>
      <c r="E271" s="99"/>
      <c r="F271" s="99"/>
      <c r="G271" s="99"/>
      <c r="H271" s="100"/>
      <c r="I271" s="100"/>
      <c r="J271" s="100"/>
      <c r="K271" s="100"/>
      <c r="L271" s="100"/>
    </row>
    <row r="272" spans="1:12" x14ac:dyDescent="0.2">
      <c r="A272" s="98"/>
      <c r="B272" s="98"/>
      <c r="C272" s="99"/>
      <c r="D272" s="99"/>
      <c r="E272" s="99"/>
      <c r="F272" s="99"/>
      <c r="G272" s="99"/>
      <c r="H272" s="100"/>
      <c r="I272" s="100"/>
      <c r="J272" s="100"/>
      <c r="K272" s="100"/>
      <c r="L272" s="100"/>
    </row>
    <row r="273" spans="1:12" x14ac:dyDescent="0.2">
      <c r="A273" s="98"/>
      <c r="B273" s="98"/>
      <c r="C273" s="99"/>
      <c r="D273" s="99"/>
      <c r="E273" s="99"/>
      <c r="F273" s="99"/>
      <c r="G273" s="99"/>
      <c r="H273" s="100"/>
      <c r="I273" s="100"/>
      <c r="J273" s="100"/>
      <c r="K273" s="100"/>
      <c r="L273" s="100"/>
    </row>
    <row r="274" spans="1:12" x14ac:dyDescent="0.2">
      <c r="A274" s="98"/>
      <c r="B274" s="98"/>
      <c r="C274" s="99"/>
      <c r="D274" s="99"/>
      <c r="E274" s="99"/>
      <c r="F274" s="99"/>
      <c r="G274" s="99"/>
      <c r="H274" s="100"/>
      <c r="I274" s="100"/>
      <c r="J274" s="100"/>
      <c r="K274" s="100"/>
      <c r="L274" s="100"/>
    </row>
    <row r="275" spans="1:12" x14ac:dyDescent="0.2">
      <c r="A275" s="98"/>
      <c r="B275" s="98"/>
      <c r="C275" s="99"/>
      <c r="D275" s="99"/>
      <c r="E275" s="99"/>
      <c r="F275" s="99"/>
      <c r="G275" s="99"/>
      <c r="H275" s="100"/>
      <c r="I275" s="100"/>
      <c r="J275" s="100"/>
      <c r="K275" s="100"/>
      <c r="L275" s="100"/>
    </row>
    <row r="276" spans="1:12" x14ac:dyDescent="0.2">
      <c r="A276" s="98"/>
      <c r="B276" s="98"/>
      <c r="C276" s="99"/>
      <c r="D276" s="99"/>
      <c r="E276" s="99"/>
      <c r="F276" s="99"/>
      <c r="G276" s="99"/>
      <c r="H276" s="100"/>
      <c r="I276" s="100"/>
      <c r="J276" s="100"/>
      <c r="K276" s="100"/>
      <c r="L276" s="100"/>
    </row>
    <row r="277" spans="1:12" x14ac:dyDescent="0.2">
      <c r="A277" s="98"/>
      <c r="B277" s="98"/>
      <c r="C277" s="99"/>
      <c r="D277" s="99"/>
      <c r="E277" s="99"/>
      <c r="F277" s="99"/>
      <c r="G277" s="99"/>
      <c r="H277" s="100"/>
      <c r="I277" s="100"/>
      <c r="J277" s="100"/>
      <c r="K277" s="100"/>
      <c r="L277" s="100"/>
    </row>
    <row r="278" spans="1:12" x14ac:dyDescent="0.2">
      <c r="A278" s="98"/>
      <c r="B278" s="98"/>
      <c r="C278" s="99"/>
      <c r="D278" s="99"/>
      <c r="E278" s="99"/>
      <c r="F278" s="99"/>
      <c r="G278" s="99"/>
      <c r="H278" s="100"/>
      <c r="I278" s="100"/>
      <c r="J278" s="100"/>
      <c r="K278" s="100"/>
      <c r="L278" s="100"/>
    </row>
    <row r="279" spans="1:12" x14ac:dyDescent="0.2">
      <c r="A279" s="98"/>
      <c r="B279" s="98"/>
      <c r="C279" s="99"/>
      <c r="D279" s="99"/>
      <c r="E279" s="99"/>
      <c r="F279" s="99"/>
      <c r="G279" s="99"/>
      <c r="H279" s="100"/>
      <c r="I279" s="100"/>
      <c r="J279" s="100"/>
      <c r="K279" s="100"/>
      <c r="L279" s="100"/>
    </row>
    <row r="280" spans="1:12" x14ac:dyDescent="0.2">
      <c r="A280" s="98"/>
      <c r="B280" s="98"/>
      <c r="C280" s="99"/>
      <c r="D280" s="99"/>
      <c r="E280" s="99"/>
      <c r="F280" s="99"/>
      <c r="G280" s="99"/>
      <c r="H280" s="100"/>
      <c r="I280" s="100"/>
      <c r="J280" s="100"/>
      <c r="K280" s="100"/>
      <c r="L280" s="100"/>
    </row>
    <row r="281" spans="1:12" x14ac:dyDescent="0.2">
      <c r="A281" s="98"/>
      <c r="B281" s="98"/>
      <c r="C281" s="99"/>
      <c r="D281" s="99"/>
      <c r="E281" s="99"/>
      <c r="F281" s="99"/>
      <c r="G281" s="99"/>
      <c r="H281" s="100"/>
      <c r="I281" s="100"/>
      <c r="J281" s="100"/>
      <c r="K281" s="100"/>
      <c r="L281" s="100"/>
    </row>
    <row r="282" spans="1:12" x14ac:dyDescent="0.2">
      <c r="A282" s="98"/>
      <c r="B282" s="98"/>
      <c r="C282" s="99"/>
      <c r="D282" s="99"/>
      <c r="E282" s="99"/>
      <c r="F282" s="99"/>
      <c r="G282" s="99"/>
      <c r="H282" s="100"/>
      <c r="I282" s="100"/>
      <c r="J282" s="100"/>
      <c r="K282" s="100"/>
      <c r="L282" s="100"/>
    </row>
    <row r="283" spans="1:12" x14ac:dyDescent="0.2">
      <c r="A283" s="98"/>
      <c r="B283" s="98"/>
      <c r="C283" s="99"/>
      <c r="D283" s="99"/>
      <c r="E283" s="99"/>
      <c r="F283" s="99"/>
      <c r="G283" s="99"/>
      <c r="H283" s="100"/>
      <c r="I283" s="100"/>
      <c r="J283" s="100"/>
      <c r="K283" s="100"/>
      <c r="L283" s="100"/>
    </row>
    <row r="284" spans="1:12" x14ac:dyDescent="0.2">
      <c r="A284" s="98"/>
      <c r="B284" s="98"/>
      <c r="C284" s="99"/>
      <c r="D284" s="99"/>
      <c r="E284" s="99"/>
      <c r="F284" s="99"/>
      <c r="G284" s="99"/>
      <c r="H284" s="100"/>
      <c r="I284" s="100"/>
      <c r="J284" s="100"/>
      <c r="K284" s="100"/>
      <c r="L284" s="100"/>
    </row>
    <row r="285" spans="1:12" x14ac:dyDescent="0.2">
      <c r="A285" s="98"/>
      <c r="B285" s="98"/>
      <c r="C285" s="99"/>
      <c r="D285" s="99"/>
      <c r="E285" s="99"/>
      <c r="F285" s="99"/>
      <c r="G285" s="99"/>
      <c r="H285" s="100"/>
      <c r="I285" s="100"/>
      <c r="J285" s="100"/>
      <c r="K285" s="100"/>
      <c r="L285" s="100"/>
    </row>
    <row r="286" spans="1:12" x14ac:dyDescent="0.2">
      <c r="A286" s="98"/>
      <c r="B286" s="98"/>
      <c r="C286" s="99"/>
      <c r="D286" s="99"/>
      <c r="E286" s="99"/>
      <c r="F286" s="99"/>
      <c r="G286" s="99"/>
      <c r="H286" s="100"/>
      <c r="I286" s="100"/>
      <c r="J286" s="100"/>
      <c r="K286" s="100"/>
      <c r="L286" s="100"/>
    </row>
    <row r="287" spans="1:12" x14ac:dyDescent="0.2">
      <c r="A287" s="98"/>
      <c r="B287" s="98"/>
      <c r="C287" s="99"/>
      <c r="D287" s="99"/>
      <c r="E287" s="99"/>
      <c r="F287" s="99"/>
      <c r="G287" s="99"/>
      <c r="H287" s="100"/>
      <c r="I287" s="100"/>
      <c r="J287" s="100"/>
      <c r="K287" s="100"/>
      <c r="L287" s="100"/>
    </row>
    <row r="288" spans="1:12" x14ac:dyDescent="0.2">
      <c r="A288" s="98"/>
      <c r="B288" s="98"/>
      <c r="C288" s="99"/>
      <c r="D288" s="99"/>
      <c r="E288" s="99"/>
      <c r="F288" s="99"/>
      <c r="G288" s="99"/>
      <c r="H288" s="100"/>
      <c r="I288" s="100"/>
      <c r="J288" s="100"/>
      <c r="K288" s="100"/>
      <c r="L288" s="100"/>
    </row>
    <row r="289" spans="1:12" x14ac:dyDescent="0.2">
      <c r="A289" s="98"/>
      <c r="B289" s="98"/>
      <c r="C289" s="99"/>
      <c r="D289" s="99"/>
      <c r="E289" s="99"/>
      <c r="F289" s="99"/>
      <c r="G289" s="99"/>
      <c r="H289" s="100"/>
      <c r="I289" s="100"/>
      <c r="J289" s="100"/>
      <c r="K289" s="100"/>
      <c r="L289" s="100"/>
    </row>
    <row r="290" spans="1:12" x14ac:dyDescent="0.2">
      <c r="A290" s="98"/>
      <c r="B290" s="98"/>
      <c r="C290" s="99"/>
      <c r="D290" s="99"/>
      <c r="E290" s="99"/>
      <c r="F290" s="99"/>
      <c r="G290" s="99"/>
      <c r="H290" s="100"/>
      <c r="I290" s="100"/>
      <c r="J290" s="100"/>
      <c r="K290" s="100"/>
      <c r="L290" s="100"/>
    </row>
    <row r="291" spans="1:12" x14ac:dyDescent="0.2">
      <c r="A291" s="98"/>
      <c r="B291" s="98"/>
      <c r="C291" s="99"/>
      <c r="D291" s="99"/>
      <c r="E291" s="99"/>
      <c r="F291" s="99"/>
      <c r="G291" s="99"/>
      <c r="H291" s="100"/>
      <c r="I291" s="100"/>
      <c r="J291" s="100"/>
      <c r="K291" s="100"/>
      <c r="L291" s="100"/>
    </row>
    <row r="292" spans="1:12" x14ac:dyDescent="0.2">
      <c r="A292" s="98"/>
      <c r="B292" s="98"/>
      <c r="C292" s="99"/>
      <c r="D292" s="99"/>
      <c r="E292" s="99"/>
      <c r="F292" s="99"/>
      <c r="G292" s="99"/>
      <c r="H292" s="100"/>
      <c r="I292" s="100"/>
      <c r="J292" s="100"/>
      <c r="K292" s="100"/>
      <c r="L292" s="100"/>
    </row>
    <row r="293" spans="1:12" x14ac:dyDescent="0.2">
      <c r="A293" s="98"/>
      <c r="B293" s="98"/>
      <c r="C293" s="99"/>
      <c r="D293" s="99"/>
      <c r="E293" s="99"/>
      <c r="F293" s="99"/>
      <c r="G293" s="99"/>
      <c r="H293" s="100"/>
      <c r="I293" s="100"/>
      <c r="J293" s="100"/>
      <c r="K293" s="100"/>
      <c r="L293" s="100"/>
    </row>
    <row r="294" spans="1:12" x14ac:dyDescent="0.2">
      <c r="A294" s="98"/>
      <c r="B294" s="98"/>
      <c r="C294" s="99"/>
      <c r="D294" s="99"/>
      <c r="E294" s="99"/>
      <c r="F294" s="99"/>
      <c r="G294" s="99"/>
      <c r="H294" s="100"/>
      <c r="I294" s="100"/>
      <c r="J294" s="100"/>
      <c r="K294" s="100"/>
      <c r="L294" s="100"/>
    </row>
    <row r="295" spans="1:12" x14ac:dyDescent="0.2">
      <c r="A295" s="98"/>
      <c r="B295" s="98"/>
      <c r="C295" s="99"/>
      <c r="D295" s="99"/>
      <c r="E295" s="99"/>
      <c r="F295" s="99"/>
      <c r="G295" s="99"/>
      <c r="H295" s="100"/>
      <c r="I295" s="100"/>
      <c r="J295" s="100"/>
      <c r="K295" s="100"/>
      <c r="L295" s="100"/>
    </row>
    <row r="296" spans="1:12" x14ac:dyDescent="0.2">
      <c r="A296" s="98"/>
      <c r="B296" s="98"/>
      <c r="C296" s="99"/>
      <c r="D296" s="99"/>
      <c r="E296" s="99"/>
      <c r="F296" s="99"/>
      <c r="G296" s="99"/>
      <c r="H296" s="100"/>
      <c r="I296" s="100"/>
      <c r="J296" s="100"/>
      <c r="K296" s="100"/>
      <c r="L296" s="100"/>
    </row>
    <row r="297" spans="1:12" x14ac:dyDescent="0.2">
      <c r="A297" s="98"/>
      <c r="B297" s="98"/>
      <c r="C297" s="99"/>
      <c r="D297" s="99"/>
      <c r="E297" s="99"/>
      <c r="F297" s="99"/>
      <c r="G297" s="99"/>
      <c r="H297" s="100"/>
      <c r="I297" s="100"/>
      <c r="J297" s="100"/>
      <c r="K297" s="100"/>
      <c r="L297" s="100"/>
    </row>
    <row r="298" spans="1:12" x14ac:dyDescent="0.2">
      <c r="A298" s="98"/>
      <c r="B298" s="98"/>
      <c r="C298" s="99"/>
      <c r="D298" s="99"/>
      <c r="E298" s="99"/>
      <c r="F298" s="99"/>
      <c r="G298" s="99"/>
      <c r="H298" s="100"/>
      <c r="I298" s="100"/>
      <c r="J298" s="100"/>
      <c r="K298" s="100"/>
      <c r="L298" s="100"/>
    </row>
    <row r="299" spans="1:12" x14ac:dyDescent="0.2">
      <c r="A299" s="98"/>
      <c r="B299" s="98"/>
      <c r="C299" s="99"/>
      <c r="D299" s="99"/>
      <c r="E299" s="99"/>
      <c r="F299" s="99"/>
      <c r="G299" s="99"/>
      <c r="H299" s="100"/>
      <c r="I299" s="100"/>
      <c r="J299" s="100"/>
      <c r="K299" s="100"/>
      <c r="L299" s="100"/>
    </row>
    <row r="300" spans="1:12" x14ac:dyDescent="0.2">
      <c r="A300" s="98"/>
      <c r="B300" s="98"/>
      <c r="C300" s="99"/>
      <c r="D300" s="99"/>
      <c r="E300" s="99"/>
      <c r="F300" s="99"/>
      <c r="G300" s="99"/>
      <c r="H300" s="100"/>
      <c r="I300" s="100"/>
      <c r="J300" s="100"/>
      <c r="K300" s="100"/>
      <c r="L300" s="100"/>
    </row>
    <row r="301" spans="1:12" x14ac:dyDescent="0.2">
      <c r="A301" s="98"/>
      <c r="B301" s="98"/>
      <c r="C301" s="99"/>
      <c r="D301" s="99"/>
      <c r="E301" s="99"/>
      <c r="F301" s="99"/>
      <c r="G301" s="99"/>
      <c r="H301" s="100"/>
      <c r="I301" s="100"/>
      <c r="J301" s="100"/>
      <c r="K301" s="100"/>
      <c r="L301" s="100"/>
    </row>
    <row r="302" spans="1:12" x14ac:dyDescent="0.2">
      <c r="A302" s="98"/>
      <c r="B302" s="98"/>
      <c r="C302" s="99"/>
      <c r="D302" s="99"/>
      <c r="E302" s="99"/>
      <c r="F302" s="99"/>
      <c r="G302" s="99"/>
      <c r="H302" s="100"/>
      <c r="I302" s="100"/>
      <c r="J302" s="100"/>
      <c r="K302" s="100"/>
      <c r="L302" s="100"/>
    </row>
    <row r="303" spans="1:12" x14ac:dyDescent="0.2">
      <c r="A303" s="98"/>
      <c r="B303" s="98"/>
      <c r="C303" s="99"/>
      <c r="D303" s="99"/>
      <c r="E303" s="99"/>
      <c r="F303" s="99"/>
      <c r="G303" s="99"/>
      <c r="H303" s="100"/>
      <c r="I303" s="100"/>
      <c r="J303" s="100"/>
      <c r="K303" s="100"/>
      <c r="L303" s="100"/>
    </row>
    <row r="304" spans="1:12" x14ac:dyDescent="0.2">
      <c r="A304" s="98"/>
      <c r="B304" s="98"/>
      <c r="C304" s="99"/>
      <c r="D304" s="99"/>
      <c r="E304" s="99"/>
      <c r="F304" s="99"/>
      <c r="G304" s="99"/>
      <c r="H304" s="100"/>
      <c r="I304" s="100"/>
      <c r="J304" s="100"/>
      <c r="K304" s="100"/>
      <c r="L304" s="100"/>
    </row>
    <row r="305" spans="1:12" x14ac:dyDescent="0.2">
      <c r="A305" s="98"/>
      <c r="B305" s="98"/>
      <c r="C305" s="99"/>
      <c r="D305" s="99"/>
      <c r="E305" s="99"/>
      <c r="F305" s="99"/>
      <c r="G305" s="99"/>
      <c r="H305" s="100"/>
      <c r="I305" s="100"/>
      <c r="J305" s="100"/>
      <c r="K305" s="100"/>
      <c r="L305" s="100"/>
    </row>
    <row r="306" spans="1:12" x14ac:dyDescent="0.2">
      <c r="A306" s="98"/>
      <c r="B306" s="98"/>
      <c r="C306" s="99"/>
      <c r="D306" s="99"/>
      <c r="E306" s="99"/>
      <c r="F306" s="99"/>
      <c r="G306" s="99"/>
      <c r="H306" s="100"/>
      <c r="I306" s="100"/>
      <c r="J306" s="100"/>
      <c r="K306" s="100"/>
      <c r="L306" s="100"/>
    </row>
    <row r="307" spans="1:12" x14ac:dyDescent="0.2">
      <c r="A307" s="98"/>
      <c r="B307" s="98"/>
      <c r="C307" s="99"/>
      <c r="D307" s="99"/>
      <c r="E307" s="99"/>
      <c r="F307" s="99"/>
      <c r="G307" s="99"/>
      <c r="H307" s="100"/>
      <c r="I307" s="100"/>
      <c r="J307" s="100"/>
      <c r="K307" s="100"/>
      <c r="L307" s="100"/>
    </row>
    <row r="308" spans="1:12" x14ac:dyDescent="0.2">
      <c r="A308" s="98"/>
      <c r="B308" s="98"/>
      <c r="C308" s="99"/>
      <c r="D308" s="99"/>
      <c r="E308" s="99"/>
      <c r="F308" s="99"/>
      <c r="G308" s="99"/>
      <c r="H308" s="100"/>
      <c r="I308" s="100"/>
      <c r="J308" s="100"/>
      <c r="K308" s="100"/>
      <c r="L308" s="100"/>
    </row>
    <row r="309" spans="1:12" x14ac:dyDescent="0.2">
      <c r="A309" s="98"/>
      <c r="B309" s="98"/>
      <c r="C309" s="99"/>
      <c r="D309" s="99"/>
      <c r="E309" s="99"/>
      <c r="F309" s="99"/>
      <c r="G309" s="99"/>
      <c r="H309" s="100"/>
      <c r="I309" s="100"/>
      <c r="J309" s="100"/>
      <c r="K309" s="100"/>
      <c r="L309" s="100"/>
    </row>
    <row r="310" spans="1:12" x14ac:dyDescent="0.2">
      <c r="A310" s="98"/>
      <c r="B310" s="98"/>
      <c r="C310" s="99"/>
      <c r="D310" s="99"/>
      <c r="E310" s="99"/>
      <c r="F310" s="99"/>
      <c r="G310" s="99"/>
      <c r="H310" s="100"/>
      <c r="I310" s="100"/>
      <c r="J310" s="100"/>
      <c r="K310" s="100"/>
      <c r="L310" s="100"/>
    </row>
    <row r="311" spans="1:12" x14ac:dyDescent="0.2">
      <c r="A311" s="98"/>
      <c r="B311" s="98"/>
      <c r="C311" s="99"/>
      <c r="D311" s="99"/>
      <c r="E311" s="99"/>
      <c r="F311" s="99"/>
      <c r="G311" s="99"/>
      <c r="H311" s="100"/>
      <c r="I311" s="100"/>
      <c r="J311" s="100"/>
      <c r="K311" s="100"/>
      <c r="L311" s="100"/>
    </row>
    <row r="312" spans="1:12" x14ac:dyDescent="0.2">
      <c r="A312" s="98"/>
      <c r="B312" s="98"/>
      <c r="C312" s="99"/>
      <c r="D312" s="99"/>
      <c r="E312" s="99"/>
      <c r="F312" s="99"/>
      <c r="G312" s="99"/>
      <c r="H312" s="100"/>
      <c r="I312" s="100"/>
      <c r="J312" s="100"/>
      <c r="K312" s="100"/>
      <c r="L312" s="100"/>
    </row>
    <row r="313" spans="1:12" x14ac:dyDescent="0.2">
      <c r="A313" s="98"/>
      <c r="B313" s="98"/>
      <c r="C313" s="99"/>
      <c r="D313" s="99"/>
      <c r="E313" s="99"/>
      <c r="F313" s="99"/>
      <c r="G313" s="99"/>
      <c r="H313" s="100"/>
      <c r="I313" s="100"/>
      <c r="J313" s="100"/>
      <c r="K313" s="100"/>
      <c r="L313" s="100"/>
    </row>
    <row r="314" spans="1:12" x14ac:dyDescent="0.2">
      <c r="A314" s="98"/>
      <c r="B314" s="98"/>
      <c r="C314" s="99"/>
      <c r="D314" s="99"/>
      <c r="E314" s="99"/>
      <c r="F314" s="99"/>
      <c r="G314" s="99"/>
      <c r="H314" s="100"/>
      <c r="I314" s="100"/>
      <c r="J314" s="100"/>
      <c r="K314" s="100"/>
      <c r="L314" s="100"/>
    </row>
    <row r="315" spans="1:12" x14ac:dyDescent="0.2">
      <c r="A315" s="98"/>
      <c r="B315" s="98"/>
      <c r="C315" s="99"/>
      <c r="D315" s="99"/>
      <c r="E315" s="99"/>
      <c r="F315" s="99"/>
      <c r="G315" s="99"/>
      <c r="H315" s="100"/>
      <c r="I315" s="100"/>
      <c r="J315" s="100"/>
      <c r="K315" s="100"/>
      <c r="L315" s="100"/>
    </row>
    <row r="316" spans="1:12" x14ac:dyDescent="0.2">
      <c r="A316" s="98"/>
      <c r="B316" s="98"/>
      <c r="C316" s="99"/>
      <c r="D316" s="99"/>
      <c r="E316" s="99"/>
      <c r="F316" s="99"/>
      <c r="G316" s="99"/>
      <c r="H316" s="100"/>
      <c r="I316" s="100"/>
      <c r="J316" s="100"/>
      <c r="K316" s="100"/>
      <c r="L316" s="100"/>
    </row>
    <row r="317" spans="1:12" x14ac:dyDescent="0.2">
      <c r="A317" s="98"/>
      <c r="B317" s="98"/>
      <c r="C317" s="99"/>
      <c r="D317" s="99"/>
      <c r="E317" s="99"/>
      <c r="F317" s="99"/>
      <c r="G317" s="99"/>
      <c r="H317" s="100"/>
      <c r="I317" s="100"/>
      <c r="J317" s="100"/>
      <c r="K317" s="100"/>
      <c r="L317" s="100"/>
    </row>
    <row r="318" spans="1:12" x14ac:dyDescent="0.2">
      <c r="A318" s="98"/>
      <c r="B318" s="98"/>
      <c r="C318" s="99"/>
      <c r="D318" s="99"/>
      <c r="E318" s="99"/>
      <c r="F318" s="99"/>
      <c r="G318" s="99"/>
      <c r="H318" s="100"/>
      <c r="I318" s="100"/>
      <c r="J318" s="100"/>
      <c r="K318" s="100"/>
      <c r="L318" s="100"/>
    </row>
    <row r="319" spans="1:12" x14ac:dyDescent="0.2">
      <c r="A319" s="98"/>
      <c r="B319" s="98"/>
      <c r="C319" s="99"/>
      <c r="D319" s="99"/>
      <c r="E319" s="99"/>
      <c r="F319" s="99"/>
      <c r="G319" s="99"/>
      <c r="H319" s="100"/>
      <c r="I319" s="100"/>
      <c r="J319" s="100"/>
      <c r="K319" s="100"/>
      <c r="L319" s="100"/>
    </row>
    <row r="320" spans="1:12" x14ac:dyDescent="0.2">
      <c r="A320" s="98"/>
      <c r="B320" s="98"/>
      <c r="C320" s="99"/>
      <c r="D320" s="99"/>
      <c r="E320" s="99"/>
      <c r="F320" s="99"/>
      <c r="G320" s="99"/>
      <c r="H320" s="100"/>
      <c r="I320" s="100"/>
      <c r="J320" s="100"/>
      <c r="K320" s="100"/>
      <c r="L320" s="100"/>
    </row>
    <row r="321" spans="1:12" x14ac:dyDescent="0.2">
      <c r="A321" s="98"/>
      <c r="B321" s="98"/>
      <c r="C321" s="99"/>
      <c r="D321" s="99"/>
      <c r="E321" s="99"/>
      <c r="F321" s="99"/>
      <c r="G321" s="99"/>
      <c r="H321" s="100"/>
      <c r="I321" s="100"/>
      <c r="J321" s="100"/>
      <c r="K321" s="100"/>
      <c r="L321" s="100"/>
    </row>
    <row r="322" spans="1:12" x14ac:dyDescent="0.2">
      <c r="A322" s="98"/>
      <c r="B322" s="98"/>
      <c r="C322" s="99"/>
      <c r="D322" s="99"/>
      <c r="E322" s="99"/>
      <c r="F322" s="99"/>
      <c r="G322" s="99"/>
      <c r="H322" s="100"/>
      <c r="I322" s="100"/>
      <c r="J322" s="100"/>
      <c r="K322" s="100"/>
      <c r="L322" s="100"/>
    </row>
    <row r="323" spans="1:12" x14ac:dyDescent="0.2">
      <c r="A323" s="98"/>
      <c r="B323" s="98"/>
      <c r="C323" s="99"/>
      <c r="D323" s="99"/>
      <c r="E323" s="99"/>
      <c r="F323" s="99"/>
      <c r="G323" s="99"/>
      <c r="H323" s="100"/>
      <c r="I323" s="100"/>
      <c r="J323" s="100"/>
      <c r="K323" s="100"/>
      <c r="L323" s="100"/>
    </row>
    <row r="324" spans="1:12" x14ac:dyDescent="0.2">
      <c r="A324" s="98"/>
      <c r="B324" s="98"/>
      <c r="C324" s="99"/>
      <c r="D324" s="99"/>
      <c r="E324" s="99"/>
      <c r="F324" s="99"/>
      <c r="G324" s="99"/>
      <c r="H324" s="100"/>
      <c r="I324" s="100"/>
      <c r="J324" s="100"/>
      <c r="K324" s="100"/>
      <c r="L324" s="100"/>
    </row>
    <row r="325" spans="1:12" x14ac:dyDescent="0.2">
      <c r="A325" s="98"/>
      <c r="B325" s="98"/>
      <c r="C325" s="99"/>
      <c r="D325" s="99"/>
      <c r="E325" s="99"/>
      <c r="F325" s="99"/>
      <c r="G325" s="99"/>
      <c r="H325" s="100"/>
      <c r="I325" s="100"/>
      <c r="J325" s="100"/>
      <c r="K325" s="100"/>
      <c r="L325" s="100"/>
    </row>
    <row r="326" spans="1:12" x14ac:dyDescent="0.2">
      <c r="A326" s="98"/>
      <c r="B326" s="98"/>
      <c r="C326" s="99"/>
      <c r="D326" s="99"/>
      <c r="E326" s="99"/>
      <c r="F326" s="99"/>
      <c r="G326" s="99"/>
      <c r="H326" s="100"/>
      <c r="I326" s="100"/>
      <c r="J326" s="100"/>
      <c r="K326" s="100"/>
      <c r="L326" s="100"/>
    </row>
    <row r="327" spans="1:12" x14ac:dyDescent="0.2">
      <c r="A327" s="98"/>
      <c r="B327" s="98"/>
      <c r="C327" s="99"/>
      <c r="D327" s="99"/>
      <c r="E327" s="99"/>
      <c r="F327" s="99"/>
      <c r="G327" s="99"/>
      <c r="H327" s="100"/>
      <c r="I327" s="100"/>
      <c r="J327" s="100"/>
      <c r="K327" s="100"/>
      <c r="L327" s="100"/>
    </row>
    <row r="328" spans="1:12" x14ac:dyDescent="0.2">
      <c r="A328" s="98"/>
      <c r="B328" s="98"/>
      <c r="C328" s="99"/>
      <c r="D328" s="99"/>
      <c r="E328" s="99"/>
      <c r="F328" s="99"/>
      <c r="G328" s="99"/>
      <c r="H328" s="100"/>
      <c r="I328" s="100"/>
      <c r="J328" s="100"/>
      <c r="K328" s="100"/>
      <c r="L328" s="100"/>
    </row>
    <row r="329" spans="1:12" x14ac:dyDescent="0.2">
      <c r="A329" s="98"/>
      <c r="B329" s="98"/>
      <c r="C329" s="99"/>
      <c r="D329" s="99"/>
      <c r="E329" s="99"/>
      <c r="F329" s="99"/>
      <c r="G329" s="99"/>
      <c r="H329" s="100"/>
      <c r="I329" s="100"/>
      <c r="J329" s="100"/>
      <c r="K329" s="100"/>
      <c r="L329" s="100"/>
    </row>
    <row r="330" spans="1:12" x14ac:dyDescent="0.2">
      <c r="A330" s="98"/>
      <c r="B330" s="98"/>
      <c r="C330" s="99"/>
      <c r="D330" s="99"/>
      <c r="E330" s="99"/>
      <c r="F330" s="99"/>
      <c r="G330" s="99"/>
      <c r="H330" s="100"/>
      <c r="I330" s="100"/>
      <c r="J330" s="100"/>
      <c r="K330" s="100"/>
      <c r="L330" s="100"/>
    </row>
    <row r="331" spans="1:12" x14ac:dyDescent="0.2">
      <c r="A331" s="98"/>
      <c r="B331" s="98"/>
      <c r="C331" s="99"/>
      <c r="D331" s="99"/>
      <c r="E331" s="99"/>
      <c r="F331" s="99"/>
      <c r="G331" s="99"/>
      <c r="H331" s="100"/>
      <c r="I331" s="100"/>
      <c r="J331" s="100"/>
      <c r="K331" s="100"/>
      <c r="L331" s="100"/>
    </row>
    <row r="332" spans="1:12" x14ac:dyDescent="0.2">
      <c r="A332" s="98"/>
      <c r="B332" s="98"/>
      <c r="C332" s="99"/>
      <c r="D332" s="99"/>
      <c r="E332" s="99"/>
      <c r="F332" s="99"/>
      <c r="G332" s="99"/>
      <c r="H332" s="100"/>
      <c r="I332" s="100"/>
      <c r="J332" s="100"/>
      <c r="K332" s="100"/>
      <c r="L332" s="100"/>
    </row>
    <row r="333" spans="1:12" x14ac:dyDescent="0.2">
      <c r="A333" s="98"/>
      <c r="B333" s="98"/>
      <c r="C333" s="99"/>
      <c r="D333" s="99"/>
      <c r="E333" s="99"/>
      <c r="F333" s="99"/>
      <c r="G333" s="99"/>
      <c r="H333" s="100"/>
      <c r="I333" s="100"/>
      <c r="J333" s="100"/>
      <c r="K333" s="100"/>
      <c r="L333" s="100"/>
    </row>
    <row r="334" spans="1:12" x14ac:dyDescent="0.2">
      <c r="A334" s="98"/>
      <c r="B334" s="98"/>
      <c r="C334" s="99"/>
      <c r="D334" s="99"/>
      <c r="E334" s="99"/>
      <c r="F334" s="99"/>
      <c r="G334" s="99"/>
      <c r="H334" s="100"/>
      <c r="I334" s="100"/>
      <c r="J334" s="100"/>
      <c r="K334" s="100"/>
      <c r="L334" s="100"/>
    </row>
    <row r="335" spans="1:12" x14ac:dyDescent="0.2">
      <c r="A335" s="98"/>
      <c r="B335" s="98"/>
      <c r="C335" s="99"/>
      <c r="D335" s="99"/>
      <c r="E335" s="99"/>
      <c r="F335" s="99"/>
      <c r="G335" s="99"/>
      <c r="H335" s="100"/>
      <c r="I335" s="100"/>
      <c r="J335" s="100"/>
      <c r="K335" s="100"/>
      <c r="L335" s="100"/>
    </row>
    <row r="336" spans="1:12" x14ac:dyDescent="0.2">
      <c r="A336" s="98"/>
      <c r="B336" s="98"/>
      <c r="C336" s="99"/>
      <c r="D336" s="99"/>
      <c r="E336" s="99"/>
      <c r="F336" s="99"/>
      <c r="G336" s="99"/>
      <c r="H336" s="100"/>
      <c r="I336" s="100"/>
      <c r="J336" s="100"/>
      <c r="K336" s="100"/>
      <c r="L336" s="100"/>
    </row>
    <row r="337" spans="1:12" x14ac:dyDescent="0.2">
      <c r="A337" s="98"/>
      <c r="B337" s="98"/>
      <c r="C337" s="99"/>
      <c r="D337" s="99"/>
      <c r="E337" s="99"/>
      <c r="F337" s="99"/>
      <c r="G337" s="99"/>
      <c r="H337" s="100"/>
      <c r="I337" s="100"/>
      <c r="J337" s="100"/>
      <c r="K337" s="100"/>
      <c r="L337" s="100"/>
    </row>
    <row r="338" spans="1:12" x14ac:dyDescent="0.2">
      <c r="A338" s="98"/>
      <c r="B338" s="98"/>
      <c r="C338" s="99"/>
      <c r="D338" s="99"/>
      <c r="E338" s="99"/>
      <c r="F338" s="99"/>
      <c r="G338" s="99"/>
      <c r="H338" s="100"/>
      <c r="I338" s="100"/>
      <c r="J338" s="100"/>
      <c r="K338" s="100"/>
      <c r="L338" s="100"/>
    </row>
    <row r="339" spans="1:12" x14ac:dyDescent="0.2">
      <c r="A339" s="98"/>
      <c r="B339" s="98"/>
      <c r="C339" s="99"/>
      <c r="D339" s="99"/>
      <c r="E339" s="99"/>
      <c r="F339" s="99"/>
      <c r="G339" s="99"/>
      <c r="H339" s="100"/>
      <c r="I339" s="100"/>
      <c r="J339" s="100"/>
      <c r="K339" s="100"/>
      <c r="L339" s="100"/>
    </row>
    <row r="340" spans="1:12" x14ac:dyDescent="0.2">
      <c r="A340" s="98"/>
      <c r="B340" s="98"/>
      <c r="C340" s="99"/>
      <c r="D340" s="99"/>
      <c r="E340" s="99"/>
      <c r="F340" s="99"/>
      <c r="G340" s="99"/>
      <c r="H340" s="100"/>
      <c r="I340" s="100"/>
      <c r="J340" s="100"/>
      <c r="K340" s="100"/>
      <c r="L340" s="100"/>
    </row>
    <row r="341" spans="1:12" x14ac:dyDescent="0.2">
      <c r="A341" s="98"/>
      <c r="B341" s="98"/>
      <c r="C341" s="99"/>
      <c r="D341" s="99"/>
      <c r="E341" s="99"/>
      <c r="F341" s="99"/>
      <c r="G341" s="99"/>
      <c r="H341" s="100"/>
      <c r="I341" s="100"/>
      <c r="J341" s="100"/>
      <c r="K341" s="100"/>
      <c r="L341" s="100"/>
    </row>
    <row r="342" spans="1:12" x14ac:dyDescent="0.2">
      <c r="A342" s="98"/>
      <c r="B342" s="98"/>
      <c r="C342" s="99"/>
      <c r="D342" s="99"/>
      <c r="E342" s="99"/>
      <c r="F342" s="99"/>
      <c r="G342" s="99"/>
      <c r="H342" s="100"/>
      <c r="I342" s="100"/>
      <c r="J342" s="100"/>
      <c r="K342" s="100"/>
      <c r="L342" s="100"/>
    </row>
    <row r="343" spans="1:12" x14ac:dyDescent="0.2">
      <c r="A343" s="98"/>
      <c r="B343" s="98"/>
      <c r="C343" s="99"/>
      <c r="D343" s="99"/>
      <c r="E343" s="99"/>
      <c r="F343" s="99"/>
      <c r="G343" s="99"/>
      <c r="H343" s="100"/>
      <c r="I343" s="100"/>
      <c r="J343" s="100"/>
      <c r="K343" s="100"/>
      <c r="L343" s="100"/>
    </row>
    <row r="344" spans="1:12" x14ac:dyDescent="0.2">
      <c r="A344" s="98"/>
      <c r="B344" s="98"/>
      <c r="C344" s="99"/>
      <c r="D344" s="99"/>
      <c r="E344" s="99"/>
      <c r="F344" s="99"/>
      <c r="G344" s="99"/>
      <c r="H344" s="100"/>
      <c r="I344" s="100"/>
      <c r="J344" s="100"/>
      <c r="K344" s="100"/>
      <c r="L344" s="100"/>
    </row>
    <row r="345" spans="1:12" x14ac:dyDescent="0.2">
      <c r="A345" s="98"/>
      <c r="B345" s="98"/>
      <c r="C345" s="99"/>
      <c r="D345" s="99"/>
      <c r="E345" s="99"/>
      <c r="F345" s="99"/>
      <c r="G345" s="99"/>
      <c r="H345" s="100"/>
      <c r="I345" s="100"/>
      <c r="J345" s="100"/>
      <c r="K345" s="100"/>
      <c r="L345" s="100"/>
    </row>
    <row r="346" spans="1:12" x14ac:dyDescent="0.2">
      <c r="A346" s="98"/>
      <c r="B346" s="98"/>
      <c r="C346" s="99"/>
      <c r="D346" s="99"/>
      <c r="E346" s="99"/>
      <c r="F346" s="99"/>
      <c r="G346" s="99"/>
      <c r="H346" s="100"/>
      <c r="I346" s="100"/>
      <c r="J346" s="100"/>
      <c r="K346" s="100"/>
      <c r="L346" s="100"/>
    </row>
    <row r="347" spans="1:12" x14ac:dyDescent="0.2">
      <c r="A347" s="98"/>
      <c r="B347" s="98"/>
      <c r="C347" s="99"/>
      <c r="D347" s="99"/>
      <c r="E347" s="99"/>
      <c r="F347" s="99"/>
      <c r="G347" s="99"/>
      <c r="H347" s="100"/>
      <c r="I347" s="100"/>
      <c r="J347" s="100"/>
      <c r="K347" s="100"/>
      <c r="L347" s="100"/>
    </row>
    <row r="348" spans="1:12" x14ac:dyDescent="0.2">
      <c r="A348" s="98"/>
      <c r="B348" s="98"/>
      <c r="C348" s="99"/>
      <c r="D348" s="99"/>
      <c r="E348" s="99"/>
      <c r="F348" s="99"/>
      <c r="G348" s="99"/>
      <c r="H348" s="100"/>
      <c r="I348" s="100"/>
      <c r="J348" s="100"/>
      <c r="K348" s="100"/>
      <c r="L348" s="100"/>
    </row>
    <row r="349" spans="1:12" x14ac:dyDescent="0.2">
      <c r="A349" s="98"/>
      <c r="B349" s="98"/>
      <c r="C349" s="99"/>
      <c r="D349" s="99"/>
      <c r="E349" s="99"/>
      <c r="F349" s="99"/>
      <c r="G349" s="99"/>
      <c r="H349" s="100"/>
      <c r="I349" s="100"/>
      <c r="J349" s="100"/>
      <c r="K349" s="100"/>
      <c r="L349" s="100"/>
    </row>
    <row r="350" spans="1:12" x14ac:dyDescent="0.2">
      <c r="A350" s="98"/>
      <c r="B350" s="98"/>
      <c r="C350" s="99"/>
      <c r="D350" s="99"/>
      <c r="E350" s="99"/>
      <c r="F350" s="99"/>
      <c r="G350" s="99"/>
      <c r="H350" s="100"/>
      <c r="I350" s="100"/>
      <c r="J350" s="100"/>
      <c r="K350" s="100"/>
      <c r="L350" s="100"/>
    </row>
    <row r="351" spans="1:12" x14ac:dyDescent="0.2">
      <c r="A351" s="98"/>
      <c r="B351" s="98"/>
      <c r="C351" s="99"/>
      <c r="D351" s="99"/>
      <c r="E351" s="99"/>
      <c r="F351" s="99"/>
      <c r="G351" s="99"/>
      <c r="H351" s="100"/>
      <c r="I351" s="100"/>
      <c r="J351" s="100"/>
      <c r="K351" s="100"/>
      <c r="L351" s="100"/>
    </row>
    <row r="352" spans="1:12" x14ac:dyDescent="0.2">
      <c r="A352" s="98"/>
      <c r="B352" s="98"/>
      <c r="C352" s="99"/>
      <c r="D352" s="99"/>
      <c r="E352" s="99"/>
      <c r="F352" s="99"/>
      <c r="G352" s="99"/>
      <c r="H352" s="100"/>
      <c r="I352" s="100"/>
      <c r="J352" s="100"/>
      <c r="K352" s="100"/>
      <c r="L352" s="100"/>
    </row>
    <row r="353" spans="1:12" x14ac:dyDescent="0.2">
      <c r="A353" s="98"/>
      <c r="B353" s="98"/>
      <c r="C353" s="99"/>
      <c r="D353" s="99"/>
      <c r="E353" s="99"/>
      <c r="F353" s="99"/>
      <c r="G353" s="99"/>
      <c r="H353" s="100"/>
      <c r="I353" s="100"/>
      <c r="J353" s="100"/>
      <c r="K353" s="100"/>
      <c r="L353" s="100"/>
    </row>
    <row r="354" spans="1:12" x14ac:dyDescent="0.2">
      <c r="A354" s="98"/>
      <c r="B354" s="98"/>
      <c r="C354" s="99"/>
      <c r="D354" s="99"/>
      <c r="E354" s="99"/>
      <c r="F354" s="99"/>
      <c r="G354" s="99"/>
      <c r="H354" s="100"/>
      <c r="I354" s="100"/>
      <c r="J354" s="100"/>
      <c r="K354" s="100"/>
      <c r="L354" s="100"/>
    </row>
    <row r="355" spans="1:12" x14ac:dyDescent="0.2">
      <c r="A355" s="98"/>
      <c r="B355" s="98"/>
      <c r="C355" s="99"/>
      <c r="D355" s="99"/>
      <c r="E355" s="99"/>
      <c r="F355" s="99"/>
      <c r="G355" s="99"/>
      <c r="H355" s="100"/>
      <c r="I355" s="100"/>
      <c r="J355" s="100"/>
      <c r="K355" s="100"/>
      <c r="L355" s="100"/>
    </row>
    <row r="356" spans="1:12" x14ac:dyDescent="0.2">
      <c r="A356" s="98"/>
      <c r="B356" s="98"/>
      <c r="C356" s="99"/>
      <c r="D356" s="99"/>
      <c r="E356" s="99"/>
      <c r="F356" s="99"/>
      <c r="G356" s="99"/>
      <c r="H356" s="100"/>
      <c r="I356" s="100"/>
      <c r="J356" s="100"/>
      <c r="K356" s="100"/>
      <c r="L356" s="100"/>
    </row>
    <row r="357" spans="1:12" x14ac:dyDescent="0.2">
      <c r="A357" s="98"/>
      <c r="B357" s="98"/>
      <c r="C357" s="99"/>
      <c r="D357" s="99"/>
      <c r="E357" s="99"/>
      <c r="F357" s="99"/>
      <c r="G357" s="99"/>
      <c r="H357" s="100"/>
      <c r="I357" s="100"/>
      <c r="J357" s="100"/>
      <c r="K357" s="100"/>
      <c r="L357" s="100"/>
    </row>
    <row r="358" spans="1:12" x14ac:dyDescent="0.2">
      <c r="A358" s="98"/>
      <c r="B358" s="98"/>
      <c r="C358" s="99"/>
      <c r="D358" s="99"/>
      <c r="E358" s="99"/>
      <c r="F358" s="99"/>
      <c r="G358" s="99"/>
      <c r="H358" s="100"/>
      <c r="I358" s="100"/>
      <c r="J358" s="100"/>
      <c r="K358" s="100"/>
      <c r="L358" s="100"/>
    </row>
    <row r="359" spans="1:12" x14ac:dyDescent="0.2">
      <c r="A359" s="98"/>
      <c r="B359" s="98"/>
      <c r="C359" s="99"/>
      <c r="D359" s="99"/>
      <c r="E359" s="99"/>
      <c r="F359" s="99"/>
      <c r="G359" s="99"/>
      <c r="H359" s="100"/>
      <c r="I359" s="100"/>
      <c r="J359" s="100"/>
      <c r="K359" s="100"/>
      <c r="L359" s="100"/>
    </row>
    <row r="360" spans="1:12" x14ac:dyDescent="0.2">
      <c r="A360" s="98"/>
      <c r="B360" s="98"/>
      <c r="C360" s="99"/>
      <c r="D360" s="99"/>
      <c r="E360" s="99"/>
      <c r="F360" s="99"/>
      <c r="G360" s="99"/>
      <c r="H360" s="100"/>
      <c r="I360" s="100"/>
      <c r="J360" s="100"/>
      <c r="K360" s="100"/>
      <c r="L360" s="100"/>
    </row>
    <row r="361" spans="1:12" x14ac:dyDescent="0.2">
      <c r="A361" s="98"/>
      <c r="B361" s="98"/>
      <c r="C361" s="99"/>
      <c r="D361" s="99"/>
      <c r="E361" s="99"/>
      <c r="F361" s="99"/>
      <c r="G361" s="99"/>
      <c r="H361" s="100"/>
      <c r="I361" s="100"/>
      <c r="J361" s="100"/>
      <c r="K361" s="100"/>
      <c r="L361" s="100"/>
    </row>
    <row r="362" spans="1:12" x14ac:dyDescent="0.2">
      <c r="A362" s="98"/>
      <c r="B362" s="98"/>
      <c r="C362" s="99"/>
      <c r="D362" s="99"/>
      <c r="E362" s="99"/>
      <c r="F362" s="99"/>
      <c r="G362" s="99"/>
      <c r="H362" s="100"/>
      <c r="I362" s="100"/>
      <c r="J362" s="100"/>
      <c r="K362" s="100"/>
      <c r="L362" s="100"/>
    </row>
    <row r="363" spans="1:12" x14ac:dyDescent="0.2">
      <c r="A363" s="98"/>
      <c r="B363" s="98"/>
      <c r="C363" s="99"/>
      <c r="D363" s="99"/>
      <c r="E363" s="99"/>
      <c r="F363" s="99"/>
      <c r="G363" s="99"/>
      <c r="H363" s="100"/>
      <c r="I363" s="100"/>
      <c r="J363" s="100"/>
      <c r="K363" s="100"/>
      <c r="L363" s="100"/>
    </row>
    <row r="364" spans="1:12" x14ac:dyDescent="0.2">
      <c r="A364" s="98"/>
      <c r="B364" s="98"/>
      <c r="C364" s="99"/>
      <c r="D364" s="99"/>
      <c r="E364" s="99"/>
      <c r="F364" s="99"/>
      <c r="G364" s="99"/>
      <c r="H364" s="100"/>
      <c r="I364" s="100"/>
      <c r="J364" s="100"/>
      <c r="K364" s="100"/>
      <c r="L364" s="100"/>
    </row>
    <row r="365" spans="1:12" x14ac:dyDescent="0.2">
      <c r="A365" s="98"/>
      <c r="B365" s="98"/>
      <c r="C365" s="99"/>
      <c r="D365" s="99"/>
      <c r="E365" s="99"/>
      <c r="F365" s="99"/>
      <c r="G365" s="99"/>
      <c r="H365" s="100"/>
      <c r="I365" s="100"/>
      <c r="J365" s="100"/>
      <c r="K365" s="100"/>
      <c r="L365" s="100"/>
    </row>
    <row r="366" spans="1:12" x14ac:dyDescent="0.2">
      <c r="A366" s="98"/>
      <c r="B366" s="98"/>
      <c r="C366" s="99"/>
      <c r="D366" s="99"/>
      <c r="E366" s="99"/>
      <c r="F366" s="99"/>
      <c r="G366" s="99"/>
      <c r="H366" s="100"/>
      <c r="I366" s="100"/>
      <c r="J366" s="100"/>
      <c r="K366" s="100"/>
      <c r="L366" s="100"/>
    </row>
    <row r="367" spans="1:12" x14ac:dyDescent="0.2">
      <c r="A367" s="98"/>
      <c r="B367" s="98"/>
      <c r="C367" s="99"/>
      <c r="D367" s="99"/>
      <c r="E367" s="99"/>
      <c r="F367" s="99"/>
      <c r="G367" s="99"/>
      <c r="H367" s="100"/>
      <c r="I367" s="100"/>
      <c r="J367" s="100"/>
      <c r="K367" s="100"/>
      <c r="L367" s="100"/>
    </row>
    <row r="368" spans="1:12" x14ac:dyDescent="0.2">
      <c r="A368" s="98"/>
      <c r="B368" s="98"/>
      <c r="C368" s="99"/>
      <c r="D368" s="99"/>
      <c r="E368" s="99"/>
      <c r="F368" s="99"/>
      <c r="G368" s="99"/>
      <c r="H368" s="100"/>
      <c r="I368" s="100"/>
      <c r="J368" s="100"/>
      <c r="K368" s="100"/>
      <c r="L368" s="100"/>
    </row>
    <row r="369" spans="1:12" x14ac:dyDescent="0.2">
      <c r="A369" s="98"/>
      <c r="B369" s="98"/>
      <c r="C369" s="99"/>
      <c r="D369" s="99"/>
      <c r="E369" s="99"/>
      <c r="F369" s="99"/>
      <c r="G369" s="99"/>
      <c r="H369" s="100"/>
      <c r="I369" s="100"/>
      <c r="J369" s="100"/>
      <c r="K369" s="100"/>
      <c r="L369" s="100"/>
    </row>
    <row r="370" spans="1:12" x14ac:dyDescent="0.2">
      <c r="A370" s="98"/>
      <c r="B370" s="98"/>
      <c r="C370" s="99"/>
      <c r="D370" s="99"/>
      <c r="E370" s="99"/>
      <c r="F370" s="99"/>
      <c r="G370" s="99"/>
      <c r="H370" s="100"/>
      <c r="I370" s="100"/>
      <c r="J370" s="100"/>
      <c r="K370" s="100"/>
      <c r="L370" s="100"/>
    </row>
    <row r="371" spans="1:12" x14ac:dyDescent="0.2">
      <c r="A371" s="98"/>
      <c r="B371" s="98"/>
      <c r="C371" s="99"/>
      <c r="D371" s="99"/>
      <c r="E371" s="99"/>
      <c r="F371" s="99"/>
      <c r="G371" s="99"/>
      <c r="H371" s="100"/>
      <c r="I371" s="100"/>
      <c r="J371" s="100"/>
      <c r="K371" s="100"/>
      <c r="L371" s="100"/>
    </row>
    <row r="372" spans="1:12" x14ac:dyDescent="0.2">
      <c r="A372" s="98"/>
      <c r="B372" s="98"/>
      <c r="C372" s="99"/>
      <c r="D372" s="99"/>
      <c r="E372" s="99"/>
      <c r="F372" s="99"/>
      <c r="G372" s="99"/>
      <c r="H372" s="100"/>
      <c r="I372" s="100"/>
      <c r="J372" s="100"/>
      <c r="K372" s="100"/>
      <c r="L372" s="100"/>
    </row>
    <row r="373" spans="1:12" x14ac:dyDescent="0.2">
      <c r="A373" s="98"/>
      <c r="B373" s="98"/>
      <c r="C373" s="99"/>
      <c r="D373" s="99"/>
      <c r="E373" s="99"/>
      <c r="F373" s="99"/>
      <c r="G373" s="99"/>
      <c r="H373" s="100"/>
      <c r="I373" s="100"/>
      <c r="J373" s="100"/>
      <c r="K373" s="100"/>
      <c r="L373" s="100"/>
    </row>
    <row r="374" spans="1:12" x14ac:dyDescent="0.2">
      <c r="A374" s="98"/>
      <c r="B374" s="98"/>
      <c r="C374" s="99"/>
      <c r="D374" s="99"/>
      <c r="E374" s="99"/>
      <c r="F374" s="99"/>
      <c r="G374" s="99"/>
      <c r="H374" s="100"/>
      <c r="I374" s="100"/>
      <c r="J374" s="100"/>
      <c r="K374" s="100"/>
      <c r="L374" s="100"/>
    </row>
    <row r="375" spans="1:12" x14ac:dyDescent="0.2">
      <c r="A375" s="98"/>
      <c r="B375" s="98"/>
      <c r="C375" s="99"/>
      <c r="D375" s="99"/>
      <c r="E375" s="99"/>
      <c r="F375" s="99"/>
      <c r="G375" s="99"/>
      <c r="H375" s="100"/>
      <c r="I375" s="100"/>
      <c r="J375" s="100"/>
      <c r="K375" s="100"/>
      <c r="L375" s="100"/>
    </row>
    <row r="376" spans="1:12" x14ac:dyDescent="0.2">
      <c r="A376" s="98"/>
      <c r="B376" s="98"/>
      <c r="C376" s="99"/>
      <c r="D376" s="99"/>
      <c r="E376" s="99"/>
      <c r="F376" s="99"/>
      <c r="G376" s="99"/>
      <c r="H376" s="100"/>
      <c r="I376" s="100"/>
      <c r="J376" s="100"/>
      <c r="K376" s="100"/>
      <c r="L376" s="100"/>
    </row>
    <row r="377" spans="1:12" x14ac:dyDescent="0.2">
      <c r="A377" s="98"/>
      <c r="B377" s="98"/>
      <c r="C377" s="99"/>
      <c r="D377" s="99"/>
      <c r="E377" s="99"/>
      <c r="F377" s="99"/>
      <c r="G377" s="99"/>
      <c r="H377" s="100"/>
      <c r="I377" s="100"/>
      <c r="J377" s="100"/>
      <c r="K377" s="100"/>
      <c r="L377" s="100"/>
    </row>
    <row r="378" spans="1:12" x14ac:dyDescent="0.2">
      <c r="A378" s="98"/>
      <c r="B378" s="98"/>
      <c r="C378" s="99"/>
      <c r="D378" s="99"/>
      <c r="E378" s="99"/>
      <c r="F378" s="99"/>
      <c r="G378" s="99"/>
      <c r="H378" s="100"/>
      <c r="I378" s="100"/>
      <c r="J378" s="100"/>
      <c r="K378" s="100"/>
      <c r="L378" s="100"/>
    </row>
    <row r="379" spans="1:12" x14ac:dyDescent="0.2">
      <c r="A379" s="98"/>
      <c r="B379" s="98"/>
      <c r="C379" s="99"/>
      <c r="D379" s="99"/>
      <c r="E379" s="99"/>
      <c r="F379" s="99"/>
      <c r="G379" s="99"/>
      <c r="H379" s="100"/>
      <c r="I379" s="100"/>
      <c r="J379" s="100"/>
      <c r="K379" s="100"/>
      <c r="L379" s="100"/>
    </row>
    <row r="380" spans="1:12" x14ac:dyDescent="0.2">
      <c r="A380" s="98"/>
      <c r="B380" s="98"/>
      <c r="C380" s="99"/>
      <c r="D380" s="99"/>
      <c r="E380" s="99"/>
      <c r="F380" s="99"/>
      <c r="G380" s="99"/>
      <c r="H380" s="100"/>
      <c r="I380" s="100"/>
      <c r="J380" s="100"/>
      <c r="K380" s="100"/>
      <c r="L380" s="100"/>
    </row>
    <row r="381" spans="1:12" x14ac:dyDescent="0.2">
      <c r="A381" s="98"/>
      <c r="B381" s="98"/>
      <c r="C381" s="99"/>
      <c r="D381" s="99"/>
      <c r="E381" s="99"/>
      <c r="F381" s="99"/>
      <c r="G381" s="99"/>
      <c r="H381" s="100"/>
      <c r="I381" s="100"/>
      <c r="J381" s="100"/>
      <c r="K381" s="100"/>
      <c r="L381" s="100"/>
    </row>
    <row r="382" spans="1:12" x14ac:dyDescent="0.2">
      <c r="A382" s="98"/>
      <c r="B382" s="98"/>
      <c r="C382" s="99"/>
      <c r="D382" s="99"/>
      <c r="E382" s="99"/>
      <c r="F382" s="99"/>
      <c r="G382" s="99"/>
      <c r="H382" s="100"/>
      <c r="I382" s="100"/>
      <c r="J382" s="100"/>
      <c r="K382" s="100"/>
      <c r="L382" s="100"/>
    </row>
    <row r="383" spans="1:12" x14ac:dyDescent="0.2">
      <c r="A383" s="98"/>
      <c r="B383" s="98"/>
      <c r="C383" s="99"/>
      <c r="D383" s="99"/>
      <c r="E383" s="99"/>
      <c r="F383" s="99"/>
      <c r="G383" s="99"/>
      <c r="H383" s="100"/>
      <c r="I383" s="100"/>
      <c r="J383" s="100"/>
      <c r="K383" s="100"/>
      <c r="L383" s="100"/>
    </row>
    <row r="384" spans="1:12" x14ac:dyDescent="0.2">
      <c r="A384" s="98"/>
      <c r="B384" s="98"/>
      <c r="C384" s="99"/>
      <c r="D384" s="99"/>
      <c r="E384" s="99"/>
      <c r="F384" s="99"/>
      <c r="G384" s="99"/>
      <c r="H384" s="100"/>
      <c r="I384" s="100"/>
      <c r="J384" s="100"/>
      <c r="K384" s="100"/>
      <c r="L384" s="100"/>
    </row>
    <row r="385" spans="1:12" x14ac:dyDescent="0.2">
      <c r="A385" s="98"/>
      <c r="B385" s="98"/>
      <c r="C385" s="99"/>
      <c r="D385" s="99"/>
      <c r="E385" s="99"/>
      <c r="F385" s="99"/>
      <c r="G385" s="99"/>
      <c r="H385" s="100"/>
      <c r="I385" s="100"/>
      <c r="J385" s="100"/>
      <c r="K385" s="100"/>
      <c r="L385" s="100"/>
    </row>
    <row r="386" spans="1:12" x14ac:dyDescent="0.2">
      <c r="A386" s="98"/>
      <c r="B386" s="98"/>
      <c r="C386" s="99"/>
      <c r="D386" s="99"/>
      <c r="E386" s="99"/>
      <c r="F386" s="99"/>
      <c r="G386" s="99"/>
      <c r="H386" s="100"/>
      <c r="I386" s="100"/>
      <c r="J386" s="100"/>
      <c r="K386" s="100"/>
      <c r="L386" s="100"/>
    </row>
    <row r="387" spans="1:12" x14ac:dyDescent="0.2">
      <c r="A387" s="98"/>
      <c r="B387" s="98"/>
      <c r="C387" s="99"/>
      <c r="D387" s="99"/>
      <c r="E387" s="99"/>
      <c r="F387" s="99"/>
      <c r="G387" s="99"/>
      <c r="H387" s="100"/>
      <c r="I387" s="100"/>
      <c r="J387" s="100"/>
      <c r="K387" s="100"/>
      <c r="L387" s="100"/>
    </row>
    <row r="388" spans="1:12" x14ac:dyDescent="0.2">
      <c r="A388" s="98"/>
      <c r="B388" s="98"/>
      <c r="C388" s="99"/>
      <c r="D388" s="99"/>
      <c r="E388" s="99"/>
      <c r="F388" s="99"/>
      <c r="G388" s="99"/>
      <c r="H388" s="100"/>
      <c r="I388" s="100"/>
      <c r="J388" s="100"/>
      <c r="K388" s="100"/>
      <c r="L388" s="100"/>
    </row>
    <row r="389" spans="1:12" x14ac:dyDescent="0.2">
      <c r="A389" s="98"/>
      <c r="B389" s="98"/>
      <c r="C389" s="99"/>
      <c r="D389" s="99"/>
      <c r="E389" s="99"/>
      <c r="F389" s="99"/>
      <c r="G389" s="99"/>
      <c r="H389" s="100"/>
      <c r="I389" s="100"/>
      <c r="J389" s="100"/>
      <c r="K389" s="100"/>
      <c r="L389" s="100"/>
    </row>
    <row r="390" spans="1:12" x14ac:dyDescent="0.2">
      <c r="A390" s="98"/>
      <c r="B390" s="98"/>
      <c r="C390" s="99"/>
      <c r="D390" s="99"/>
      <c r="E390" s="99"/>
      <c r="F390" s="99"/>
      <c r="G390" s="99"/>
      <c r="H390" s="100"/>
      <c r="I390" s="100"/>
      <c r="J390" s="100"/>
      <c r="K390" s="100"/>
      <c r="L390" s="100"/>
    </row>
    <row r="391" spans="1:12" x14ac:dyDescent="0.2">
      <c r="A391" s="98"/>
      <c r="B391" s="98"/>
      <c r="C391" s="99"/>
      <c r="D391" s="99"/>
      <c r="E391" s="99"/>
      <c r="F391" s="99"/>
      <c r="G391" s="99"/>
      <c r="H391" s="100"/>
      <c r="I391" s="100"/>
      <c r="J391" s="100"/>
      <c r="K391" s="100"/>
      <c r="L391" s="100"/>
    </row>
    <row r="392" spans="1:12" x14ac:dyDescent="0.2">
      <c r="A392" s="98"/>
      <c r="B392" s="98"/>
      <c r="C392" s="99"/>
      <c r="D392" s="99"/>
      <c r="E392" s="99"/>
      <c r="F392" s="99"/>
      <c r="G392" s="99"/>
      <c r="H392" s="100"/>
      <c r="I392" s="100"/>
      <c r="J392" s="100"/>
      <c r="K392" s="100"/>
      <c r="L392" s="100"/>
    </row>
    <row r="393" spans="1:12" x14ac:dyDescent="0.2">
      <c r="A393" s="98"/>
      <c r="B393" s="98"/>
      <c r="C393" s="99"/>
      <c r="D393" s="99"/>
      <c r="E393" s="99"/>
      <c r="F393" s="99"/>
      <c r="G393" s="99"/>
      <c r="H393" s="100"/>
      <c r="I393" s="100"/>
      <c r="J393" s="100"/>
      <c r="K393" s="100"/>
      <c r="L393" s="100"/>
    </row>
    <row r="394" spans="1:12" x14ac:dyDescent="0.2">
      <c r="A394" s="98"/>
      <c r="B394" s="98"/>
      <c r="C394" s="99"/>
      <c r="D394" s="99"/>
      <c r="E394" s="99"/>
      <c r="F394" s="99"/>
      <c r="G394" s="99"/>
      <c r="H394" s="100"/>
      <c r="I394" s="100"/>
      <c r="J394" s="100"/>
      <c r="K394" s="100"/>
      <c r="L394" s="100"/>
    </row>
    <row r="395" spans="1:12" x14ac:dyDescent="0.2">
      <c r="A395" s="98"/>
      <c r="B395" s="98"/>
      <c r="C395" s="99"/>
      <c r="D395" s="99"/>
      <c r="E395" s="99"/>
      <c r="F395" s="99"/>
      <c r="G395" s="99"/>
      <c r="H395" s="100"/>
      <c r="I395" s="100"/>
      <c r="J395" s="100"/>
      <c r="K395" s="100"/>
      <c r="L395" s="100"/>
    </row>
    <row r="396" spans="1:12" x14ac:dyDescent="0.2">
      <c r="A396" s="98"/>
      <c r="B396" s="98"/>
      <c r="C396" s="99"/>
      <c r="D396" s="99"/>
      <c r="E396" s="99"/>
      <c r="F396" s="99"/>
      <c r="G396" s="99"/>
      <c r="H396" s="100"/>
      <c r="I396" s="100"/>
      <c r="J396" s="100"/>
      <c r="K396" s="100"/>
      <c r="L396" s="100"/>
    </row>
    <row r="397" spans="1:12" x14ac:dyDescent="0.2">
      <c r="A397" s="98"/>
      <c r="B397" s="98"/>
      <c r="C397" s="99"/>
      <c r="D397" s="99"/>
      <c r="E397" s="99"/>
      <c r="F397" s="99"/>
      <c r="G397" s="99"/>
      <c r="H397" s="100"/>
      <c r="I397" s="100"/>
      <c r="J397" s="100"/>
      <c r="K397" s="100"/>
      <c r="L397" s="100"/>
    </row>
    <row r="398" spans="1:12" x14ac:dyDescent="0.2">
      <c r="A398" s="98"/>
      <c r="B398" s="98"/>
      <c r="C398" s="99"/>
      <c r="D398" s="99"/>
      <c r="E398" s="99"/>
      <c r="F398" s="99"/>
      <c r="G398" s="99"/>
      <c r="H398" s="100"/>
      <c r="I398" s="100"/>
      <c r="J398" s="100"/>
      <c r="K398" s="100"/>
      <c r="L398" s="100"/>
    </row>
    <row r="399" spans="1:12" x14ac:dyDescent="0.2">
      <c r="A399" s="98"/>
      <c r="B399" s="98"/>
      <c r="C399" s="99"/>
      <c r="D399" s="99"/>
      <c r="E399" s="99"/>
      <c r="F399" s="99"/>
      <c r="G399" s="99"/>
      <c r="H399" s="100"/>
      <c r="I399" s="100"/>
      <c r="J399" s="100"/>
      <c r="K399" s="100"/>
      <c r="L399" s="100"/>
    </row>
    <row r="400" spans="1:12" x14ac:dyDescent="0.2">
      <c r="A400" s="98"/>
      <c r="B400" s="98"/>
      <c r="C400" s="99"/>
      <c r="D400" s="99"/>
      <c r="E400" s="99"/>
      <c r="F400" s="99"/>
      <c r="G400" s="99"/>
      <c r="H400" s="100"/>
      <c r="I400" s="100"/>
      <c r="J400" s="100"/>
      <c r="K400" s="100"/>
      <c r="L400" s="100"/>
    </row>
    <row r="401" spans="1:12" x14ac:dyDescent="0.2">
      <c r="A401" s="98"/>
      <c r="B401" s="98"/>
      <c r="C401" s="99"/>
      <c r="D401" s="99"/>
      <c r="E401" s="99"/>
      <c r="F401" s="99"/>
      <c r="G401" s="99"/>
      <c r="H401" s="100"/>
      <c r="I401" s="100"/>
      <c r="J401" s="100"/>
      <c r="K401" s="100"/>
      <c r="L401" s="100"/>
    </row>
    <row r="402" spans="1:12" x14ac:dyDescent="0.2">
      <c r="A402" s="98"/>
      <c r="B402" s="98"/>
      <c r="C402" s="99"/>
      <c r="D402" s="99"/>
      <c r="E402" s="99"/>
      <c r="F402" s="99"/>
      <c r="G402" s="99"/>
      <c r="H402" s="100"/>
      <c r="I402" s="100"/>
      <c r="J402" s="100"/>
      <c r="K402" s="100"/>
      <c r="L402" s="100"/>
    </row>
    <row r="403" spans="1:12" x14ac:dyDescent="0.2">
      <c r="A403" s="98"/>
      <c r="B403" s="98"/>
      <c r="C403" s="99"/>
      <c r="D403" s="99"/>
      <c r="E403" s="99"/>
      <c r="F403" s="99"/>
      <c r="G403" s="99"/>
      <c r="H403" s="100"/>
      <c r="I403" s="100"/>
      <c r="J403" s="100"/>
      <c r="K403" s="100"/>
      <c r="L403" s="100"/>
    </row>
    <row r="404" spans="1:12" x14ac:dyDescent="0.2">
      <c r="A404" s="98"/>
      <c r="B404" s="98"/>
      <c r="C404" s="99"/>
      <c r="D404" s="99"/>
      <c r="E404" s="99"/>
      <c r="F404" s="99"/>
      <c r="G404" s="99"/>
      <c r="H404" s="100"/>
      <c r="I404" s="100"/>
      <c r="J404" s="100"/>
      <c r="K404" s="100"/>
      <c r="L404" s="100"/>
    </row>
    <row r="405" spans="1:12" x14ac:dyDescent="0.2">
      <c r="A405" s="98"/>
      <c r="B405" s="98"/>
      <c r="C405" s="99"/>
      <c r="D405" s="99"/>
      <c r="E405" s="99"/>
      <c r="F405" s="99"/>
      <c r="G405" s="99"/>
      <c r="H405" s="100"/>
      <c r="I405" s="100"/>
      <c r="J405" s="100"/>
      <c r="K405" s="100"/>
      <c r="L405" s="100"/>
    </row>
    <row r="406" spans="1:12" x14ac:dyDescent="0.2">
      <c r="A406" s="98"/>
      <c r="B406" s="98"/>
      <c r="C406" s="99"/>
      <c r="D406" s="99"/>
      <c r="E406" s="99"/>
      <c r="F406" s="99"/>
      <c r="G406" s="99"/>
      <c r="H406" s="100"/>
      <c r="I406" s="100"/>
      <c r="J406" s="100"/>
      <c r="K406" s="100"/>
      <c r="L406" s="100"/>
    </row>
    <row r="407" spans="1:12" x14ac:dyDescent="0.2">
      <c r="A407" s="98"/>
      <c r="B407" s="98"/>
      <c r="C407" s="99"/>
      <c r="D407" s="99"/>
      <c r="E407" s="99"/>
      <c r="F407" s="99"/>
      <c r="G407" s="99"/>
      <c r="H407" s="100"/>
      <c r="I407" s="100"/>
      <c r="J407" s="100"/>
      <c r="K407" s="100"/>
      <c r="L407" s="100"/>
    </row>
    <row r="408" spans="1:12" x14ac:dyDescent="0.2">
      <c r="A408" s="98"/>
      <c r="B408" s="98"/>
      <c r="C408" s="99"/>
      <c r="D408" s="99"/>
      <c r="E408" s="99"/>
      <c r="F408" s="99"/>
      <c r="G408" s="99"/>
      <c r="H408" s="100"/>
      <c r="I408" s="100"/>
      <c r="J408" s="100"/>
      <c r="K408" s="100"/>
      <c r="L408" s="100"/>
    </row>
    <row r="409" spans="1:12" x14ac:dyDescent="0.2">
      <c r="A409" s="98"/>
      <c r="B409" s="98"/>
      <c r="C409" s="99"/>
      <c r="D409" s="99"/>
      <c r="E409" s="99"/>
      <c r="F409" s="99"/>
      <c r="G409" s="99"/>
      <c r="H409" s="100"/>
      <c r="I409" s="100"/>
      <c r="J409" s="100"/>
      <c r="K409" s="100"/>
      <c r="L409" s="100"/>
    </row>
    <row r="410" spans="1:12" x14ac:dyDescent="0.2">
      <c r="A410" s="98"/>
      <c r="B410" s="98"/>
      <c r="C410" s="99"/>
      <c r="D410" s="99"/>
      <c r="E410" s="99"/>
      <c r="F410" s="99"/>
      <c r="G410" s="99"/>
      <c r="H410" s="100"/>
      <c r="I410" s="100"/>
      <c r="J410" s="100"/>
      <c r="K410" s="100"/>
      <c r="L410" s="100"/>
    </row>
    <row r="411" spans="1:12" x14ac:dyDescent="0.2">
      <c r="A411" s="98"/>
      <c r="B411" s="98"/>
      <c r="C411" s="99"/>
      <c r="D411" s="99"/>
      <c r="E411" s="99"/>
      <c r="F411" s="99"/>
      <c r="G411" s="99"/>
      <c r="H411" s="100"/>
      <c r="I411" s="100"/>
      <c r="J411" s="100"/>
      <c r="K411" s="100"/>
      <c r="L411" s="100"/>
    </row>
    <row r="412" spans="1:12" x14ac:dyDescent="0.2">
      <c r="A412" s="98"/>
      <c r="B412" s="98"/>
      <c r="C412" s="99"/>
      <c r="D412" s="99"/>
      <c r="E412" s="99"/>
      <c r="F412" s="99"/>
      <c r="G412" s="99"/>
      <c r="H412" s="100"/>
      <c r="I412" s="100"/>
      <c r="J412" s="100"/>
      <c r="K412" s="100"/>
      <c r="L412" s="100"/>
    </row>
    <row r="413" spans="1:12" x14ac:dyDescent="0.2">
      <c r="A413" s="98"/>
      <c r="B413" s="98"/>
      <c r="C413" s="99"/>
      <c r="D413" s="99"/>
      <c r="E413" s="99"/>
      <c r="F413" s="99"/>
      <c r="G413" s="99"/>
      <c r="H413" s="100"/>
      <c r="I413" s="100"/>
      <c r="J413" s="100"/>
      <c r="K413" s="100"/>
      <c r="L413" s="100"/>
    </row>
    <row r="414" spans="1:12" x14ac:dyDescent="0.2">
      <c r="A414" s="98"/>
      <c r="B414" s="98"/>
      <c r="C414" s="99"/>
      <c r="D414" s="99"/>
      <c r="E414" s="99"/>
      <c r="F414" s="99"/>
      <c r="G414" s="99"/>
      <c r="H414" s="100"/>
      <c r="I414" s="100"/>
      <c r="J414" s="100"/>
      <c r="K414" s="100"/>
      <c r="L414" s="100"/>
    </row>
    <row r="415" spans="1:12" x14ac:dyDescent="0.2">
      <c r="A415" s="98"/>
      <c r="B415" s="98"/>
      <c r="C415" s="99"/>
      <c r="D415" s="99"/>
      <c r="E415" s="99"/>
      <c r="F415" s="99"/>
      <c r="G415" s="99"/>
      <c r="H415" s="100"/>
      <c r="I415" s="100"/>
      <c r="J415" s="100"/>
      <c r="K415" s="100"/>
      <c r="L415" s="100"/>
    </row>
    <row r="416" spans="1:12" x14ac:dyDescent="0.2">
      <c r="A416" s="98"/>
      <c r="B416" s="98"/>
      <c r="C416" s="99"/>
      <c r="D416" s="99"/>
      <c r="E416" s="99"/>
      <c r="F416" s="99"/>
      <c r="G416" s="99"/>
      <c r="H416" s="100"/>
      <c r="I416" s="100"/>
      <c r="J416" s="100"/>
      <c r="K416" s="100"/>
      <c r="L416" s="100"/>
    </row>
    <row r="417" spans="1:12" x14ac:dyDescent="0.2">
      <c r="A417" s="98"/>
      <c r="B417" s="98"/>
      <c r="C417" s="99"/>
      <c r="D417" s="99"/>
      <c r="E417" s="99"/>
      <c r="F417" s="99"/>
      <c r="G417" s="99"/>
      <c r="H417" s="100"/>
      <c r="I417" s="100"/>
      <c r="J417" s="100"/>
      <c r="K417" s="100"/>
      <c r="L417" s="100"/>
    </row>
    <row r="418" spans="1:12" x14ac:dyDescent="0.2">
      <c r="A418" s="98"/>
      <c r="B418" s="98"/>
      <c r="C418" s="99"/>
      <c r="D418" s="99"/>
      <c r="E418" s="99"/>
      <c r="F418" s="99"/>
      <c r="G418" s="99"/>
      <c r="H418" s="100"/>
      <c r="I418" s="100"/>
      <c r="J418" s="100"/>
      <c r="K418" s="100"/>
      <c r="L418" s="100"/>
    </row>
    <row r="419" spans="1:12" x14ac:dyDescent="0.2">
      <c r="A419" s="98"/>
      <c r="B419" s="98"/>
      <c r="C419" s="99"/>
      <c r="D419" s="99"/>
      <c r="E419" s="99"/>
      <c r="F419" s="99"/>
      <c r="G419" s="99"/>
      <c r="H419" s="100"/>
      <c r="I419" s="100"/>
      <c r="J419" s="100"/>
      <c r="K419" s="100"/>
      <c r="L419" s="100"/>
    </row>
    <row r="420" spans="1:12" x14ac:dyDescent="0.2">
      <c r="A420" s="98"/>
      <c r="B420" s="98"/>
      <c r="C420" s="99"/>
      <c r="D420" s="99"/>
      <c r="E420" s="99"/>
      <c r="F420" s="99"/>
      <c r="G420" s="99"/>
      <c r="H420" s="100"/>
      <c r="I420" s="100"/>
      <c r="J420" s="100"/>
      <c r="K420" s="100"/>
      <c r="L420" s="100"/>
    </row>
    <row r="421" spans="1:12" x14ac:dyDescent="0.2">
      <c r="A421" s="98"/>
      <c r="B421" s="98"/>
      <c r="C421" s="99"/>
      <c r="D421" s="99"/>
      <c r="E421" s="99"/>
      <c r="F421" s="99"/>
      <c r="G421" s="99"/>
      <c r="H421" s="100"/>
      <c r="I421" s="100"/>
      <c r="J421" s="100"/>
      <c r="K421" s="100"/>
      <c r="L421" s="100"/>
    </row>
    <row r="422" spans="1:12" x14ac:dyDescent="0.2">
      <c r="A422" s="98"/>
      <c r="B422" s="98"/>
      <c r="C422" s="99"/>
      <c r="D422" s="99"/>
      <c r="E422" s="99"/>
      <c r="F422" s="99"/>
      <c r="G422" s="99"/>
      <c r="H422" s="100"/>
      <c r="I422" s="100"/>
      <c r="J422" s="100"/>
      <c r="K422" s="100"/>
      <c r="L422" s="100"/>
    </row>
    <row r="423" spans="1:12" x14ac:dyDescent="0.2">
      <c r="A423" s="98"/>
      <c r="B423" s="98"/>
      <c r="C423" s="99"/>
      <c r="D423" s="99"/>
      <c r="E423" s="99"/>
      <c r="F423" s="99"/>
      <c r="G423" s="99"/>
      <c r="H423" s="100"/>
      <c r="I423" s="100"/>
      <c r="J423" s="100"/>
      <c r="K423" s="100"/>
      <c r="L423" s="100"/>
    </row>
    <row r="424" spans="1:12" x14ac:dyDescent="0.2">
      <c r="A424" s="98"/>
      <c r="B424" s="98"/>
      <c r="C424" s="99"/>
      <c r="D424" s="99"/>
      <c r="E424" s="99"/>
      <c r="F424" s="99"/>
      <c r="G424" s="99"/>
      <c r="H424" s="100"/>
      <c r="I424" s="100"/>
      <c r="J424" s="100"/>
      <c r="K424" s="100"/>
      <c r="L424" s="100"/>
    </row>
    <row r="425" spans="1:12" x14ac:dyDescent="0.2">
      <c r="A425" s="98"/>
      <c r="B425" s="98"/>
      <c r="C425" s="99"/>
      <c r="D425" s="99"/>
      <c r="E425" s="99"/>
      <c r="F425" s="99"/>
      <c r="G425" s="99"/>
      <c r="H425" s="100"/>
      <c r="I425" s="100"/>
      <c r="J425" s="100"/>
      <c r="K425" s="100"/>
      <c r="L425" s="100"/>
    </row>
    <row r="426" spans="1:12" x14ac:dyDescent="0.2">
      <c r="A426" s="98"/>
      <c r="B426" s="98"/>
      <c r="C426" s="99"/>
      <c r="D426" s="99"/>
      <c r="E426" s="99"/>
      <c r="F426" s="99"/>
      <c r="G426" s="99"/>
      <c r="H426" s="100"/>
      <c r="I426" s="100"/>
      <c r="J426" s="100"/>
      <c r="K426" s="100"/>
      <c r="L426" s="100"/>
    </row>
    <row r="427" spans="1:12" x14ac:dyDescent="0.2">
      <c r="A427" s="98"/>
      <c r="B427" s="98"/>
      <c r="C427" s="99"/>
      <c r="D427" s="99"/>
      <c r="E427" s="99"/>
      <c r="F427" s="99"/>
      <c r="G427" s="99"/>
      <c r="H427" s="100"/>
      <c r="I427" s="100"/>
      <c r="J427" s="100"/>
      <c r="K427" s="100"/>
      <c r="L427" s="100"/>
    </row>
    <row r="428" spans="1:12" x14ac:dyDescent="0.2">
      <c r="A428" s="98"/>
      <c r="B428" s="98"/>
      <c r="C428" s="99"/>
      <c r="D428" s="99"/>
      <c r="E428" s="99"/>
      <c r="F428" s="99"/>
      <c r="G428" s="99"/>
      <c r="H428" s="100"/>
      <c r="I428" s="100"/>
      <c r="J428" s="100"/>
      <c r="K428" s="100"/>
      <c r="L428" s="100"/>
    </row>
    <row r="429" spans="1:12" x14ac:dyDescent="0.2">
      <c r="A429" s="98"/>
      <c r="B429" s="98"/>
      <c r="C429" s="99"/>
      <c r="D429" s="99"/>
      <c r="E429" s="99"/>
      <c r="F429" s="99"/>
      <c r="G429" s="99"/>
      <c r="H429" s="100"/>
      <c r="I429" s="100"/>
      <c r="J429" s="100"/>
      <c r="K429" s="100"/>
      <c r="L429" s="100"/>
    </row>
    <row r="430" spans="1:12" x14ac:dyDescent="0.2">
      <c r="A430" s="98"/>
      <c r="B430" s="98"/>
      <c r="C430" s="99"/>
      <c r="D430" s="99"/>
      <c r="E430" s="99"/>
      <c r="F430" s="99"/>
      <c r="G430" s="99"/>
      <c r="H430" s="100"/>
      <c r="I430" s="100"/>
      <c r="J430" s="100"/>
      <c r="K430" s="100"/>
      <c r="L430" s="100"/>
    </row>
    <row r="431" spans="1:12" x14ac:dyDescent="0.2">
      <c r="A431" s="98"/>
      <c r="B431" s="98"/>
      <c r="C431" s="99"/>
      <c r="D431" s="99"/>
      <c r="E431" s="99"/>
      <c r="F431" s="99"/>
      <c r="G431" s="99"/>
      <c r="H431" s="100"/>
      <c r="I431" s="100"/>
      <c r="J431" s="100"/>
      <c r="K431" s="100"/>
      <c r="L431" s="100"/>
    </row>
    <row r="432" spans="1:12" x14ac:dyDescent="0.2">
      <c r="A432" s="98"/>
      <c r="B432" s="98"/>
      <c r="C432" s="99"/>
      <c r="D432" s="99"/>
      <c r="E432" s="99"/>
      <c r="F432" s="99"/>
      <c r="G432" s="99"/>
      <c r="H432" s="100"/>
      <c r="I432" s="100"/>
      <c r="J432" s="100"/>
      <c r="K432" s="100"/>
      <c r="L432" s="100"/>
    </row>
    <row r="433" spans="1:12" x14ac:dyDescent="0.2">
      <c r="A433" s="98"/>
      <c r="B433" s="98"/>
      <c r="C433" s="99"/>
      <c r="D433" s="99"/>
      <c r="E433" s="99"/>
      <c r="F433" s="99"/>
      <c r="G433" s="99"/>
      <c r="H433" s="100"/>
      <c r="I433" s="100"/>
      <c r="J433" s="100"/>
      <c r="K433" s="100"/>
      <c r="L433" s="100"/>
    </row>
    <row r="434" spans="1:12" x14ac:dyDescent="0.2">
      <c r="A434" s="98"/>
      <c r="B434" s="98"/>
      <c r="C434" s="99"/>
      <c r="D434" s="99"/>
      <c r="E434" s="99"/>
      <c r="F434" s="99"/>
      <c r="G434" s="99"/>
      <c r="H434" s="100"/>
      <c r="I434" s="100"/>
      <c r="J434" s="100"/>
      <c r="K434" s="100"/>
      <c r="L434" s="100"/>
    </row>
    <row r="435" spans="1:12" x14ac:dyDescent="0.2">
      <c r="A435" s="98"/>
      <c r="B435" s="98"/>
      <c r="C435" s="99"/>
      <c r="D435" s="99"/>
      <c r="E435" s="99"/>
      <c r="F435" s="99"/>
      <c r="G435" s="99"/>
      <c r="H435" s="100"/>
      <c r="I435" s="100"/>
      <c r="J435" s="100"/>
      <c r="K435" s="100"/>
      <c r="L435" s="100"/>
    </row>
    <row r="436" spans="1:12" x14ac:dyDescent="0.2">
      <c r="A436" s="98"/>
      <c r="B436" s="98"/>
      <c r="C436" s="99"/>
      <c r="D436" s="99"/>
      <c r="E436" s="99"/>
      <c r="F436" s="99"/>
      <c r="G436" s="99"/>
      <c r="H436" s="100"/>
      <c r="I436" s="100"/>
      <c r="J436" s="100"/>
      <c r="K436" s="100"/>
      <c r="L436" s="100"/>
    </row>
    <row r="437" spans="1:12" x14ac:dyDescent="0.2">
      <c r="A437" s="98"/>
      <c r="B437" s="98"/>
      <c r="C437" s="99"/>
      <c r="D437" s="99"/>
      <c r="E437" s="99"/>
      <c r="F437" s="99"/>
      <c r="G437" s="99"/>
      <c r="H437" s="100"/>
      <c r="I437" s="100"/>
      <c r="J437" s="100"/>
      <c r="K437" s="100"/>
      <c r="L437" s="100"/>
    </row>
    <row r="438" spans="1:12" x14ac:dyDescent="0.2">
      <c r="A438" s="98"/>
      <c r="B438" s="98"/>
      <c r="C438" s="99"/>
      <c r="D438" s="99"/>
      <c r="E438" s="99"/>
      <c r="F438" s="99"/>
      <c r="G438" s="99"/>
      <c r="H438" s="100"/>
      <c r="I438" s="100"/>
      <c r="J438" s="100"/>
      <c r="K438" s="100"/>
      <c r="L438" s="100"/>
    </row>
    <row r="439" spans="1:12" x14ac:dyDescent="0.2">
      <c r="A439" s="98"/>
      <c r="B439" s="98"/>
      <c r="C439" s="99"/>
      <c r="D439" s="99"/>
      <c r="E439" s="99"/>
      <c r="F439" s="99"/>
      <c r="G439" s="99"/>
      <c r="H439" s="100"/>
      <c r="I439" s="100"/>
      <c r="J439" s="100"/>
      <c r="K439" s="100"/>
      <c r="L439" s="100"/>
    </row>
    <row r="440" spans="1:12" x14ac:dyDescent="0.2">
      <c r="A440" s="98"/>
      <c r="B440" s="98"/>
      <c r="C440" s="99"/>
      <c r="D440" s="99"/>
      <c r="E440" s="99"/>
      <c r="F440" s="99"/>
      <c r="G440" s="99"/>
      <c r="H440" s="100"/>
      <c r="I440" s="100"/>
      <c r="J440" s="100"/>
      <c r="K440" s="100"/>
      <c r="L440" s="100"/>
    </row>
    <row r="441" spans="1:12" x14ac:dyDescent="0.2">
      <c r="A441" s="98"/>
      <c r="B441" s="98"/>
      <c r="C441" s="99"/>
      <c r="D441" s="99"/>
      <c r="E441" s="99"/>
      <c r="F441" s="99"/>
      <c r="G441" s="99"/>
      <c r="H441" s="100"/>
      <c r="I441" s="100"/>
      <c r="J441" s="100"/>
      <c r="K441" s="100"/>
      <c r="L441" s="100"/>
    </row>
    <row r="442" spans="1:12" x14ac:dyDescent="0.2">
      <c r="A442" s="98"/>
      <c r="B442" s="98"/>
      <c r="C442" s="99"/>
      <c r="D442" s="99"/>
      <c r="E442" s="99"/>
      <c r="F442" s="99"/>
      <c r="G442" s="99"/>
      <c r="H442" s="100"/>
      <c r="I442" s="100"/>
      <c r="J442" s="100"/>
      <c r="K442" s="100"/>
      <c r="L442" s="100"/>
    </row>
    <row r="443" spans="1:12" x14ac:dyDescent="0.2">
      <c r="A443" s="98"/>
      <c r="B443" s="98"/>
      <c r="C443" s="99"/>
      <c r="D443" s="99"/>
      <c r="E443" s="99"/>
      <c r="F443" s="99"/>
      <c r="G443" s="99"/>
      <c r="H443" s="100"/>
      <c r="I443" s="100"/>
      <c r="J443" s="100"/>
      <c r="K443" s="100"/>
      <c r="L443" s="100"/>
    </row>
    <row r="444" spans="1:12" x14ac:dyDescent="0.2">
      <c r="A444" s="98"/>
      <c r="B444" s="98"/>
      <c r="C444" s="99"/>
      <c r="D444" s="99"/>
      <c r="E444" s="99"/>
      <c r="F444" s="99"/>
      <c r="G444" s="99"/>
      <c r="H444" s="100"/>
      <c r="I444" s="100"/>
      <c r="J444" s="100"/>
      <c r="K444" s="100"/>
      <c r="L444" s="100"/>
    </row>
    <row r="445" spans="1:12" x14ac:dyDescent="0.2">
      <c r="A445" s="98"/>
      <c r="B445" s="98"/>
      <c r="C445" s="99"/>
      <c r="D445" s="99"/>
      <c r="E445" s="99"/>
      <c r="F445" s="99"/>
      <c r="G445" s="99"/>
      <c r="H445" s="100"/>
      <c r="I445" s="100"/>
      <c r="J445" s="100"/>
      <c r="K445" s="100"/>
      <c r="L445" s="100"/>
    </row>
    <row r="446" spans="1:12" x14ac:dyDescent="0.2">
      <c r="A446" s="98"/>
      <c r="B446" s="98"/>
      <c r="C446" s="99"/>
      <c r="D446" s="99"/>
      <c r="E446" s="99"/>
      <c r="F446" s="99"/>
      <c r="G446" s="99"/>
      <c r="H446" s="100"/>
      <c r="I446" s="100"/>
      <c r="J446" s="100"/>
      <c r="K446" s="100"/>
      <c r="L446" s="100"/>
    </row>
    <row r="447" spans="1:12" x14ac:dyDescent="0.2">
      <c r="A447" s="98"/>
      <c r="B447" s="98"/>
      <c r="C447" s="99"/>
      <c r="D447" s="99"/>
      <c r="E447" s="99"/>
      <c r="F447" s="99"/>
      <c r="G447" s="99"/>
      <c r="H447" s="100"/>
      <c r="I447" s="100"/>
      <c r="J447" s="100"/>
      <c r="K447" s="100"/>
      <c r="L447" s="100"/>
    </row>
    <row r="448" spans="1:12" x14ac:dyDescent="0.2">
      <c r="A448" s="98"/>
      <c r="B448" s="98"/>
      <c r="C448" s="99"/>
      <c r="D448" s="99"/>
      <c r="E448" s="99"/>
      <c r="F448" s="99"/>
      <c r="G448" s="99"/>
      <c r="H448" s="100"/>
      <c r="I448" s="100"/>
      <c r="J448" s="100"/>
      <c r="K448" s="100"/>
      <c r="L448" s="100"/>
    </row>
    <row r="449" spans="1:12" x14ac:dyDescent="0.2">
      <c r="A449" s="98"/>
      <c r="B449" s="98"/>
      <c r="C449" s="99"/>
      <c r="D449" s="99"/>
      <c r="E449" s="99"/>
      <c r="F449" s="99"/>
      <c r="G449" s="99"/>
      <c r="H449" s="100"/>
      <c r="I449" s="100"/>
      <c r="J449" s="100"/>
      <c r="K449" s="100"/>
      <c r="L449" s="100"/>
    </row>
    <row r="450" spans="1:12" x14ac:dyDescent="0.2">
      <c r="A450" s="98"/>
      <c r="B450" s="98"/>
      <c r="C450" s="99"/>
      <c r="D450" s="99"/>
      <c r="E450" s="99"/>
      <c r="F450" s="99"/>
      <c r="G450" s="99"/>
      <c r="H450" s="100"/>
      <c r="I450" s="100"/>
      <c r="J450" s="100"/>
      <c r="K450" s="100"/>
      <c r="L450" s="100"/>
    </row>
    <row r="451" spans="1:12" x14ac:dyDescent="0.2">
      <c r="A451" s="98"/>
      <c r="B451" s="98"/>
      <c r="C451" s="99"/>
      <c r="D451" s="99"/>
      <c r="E451" s="99"/>
      <c r="F451" s="99"/>
      <c r="G451" s="99"/>
      <c r="H451" s="100"/>
      <c r="I451" s="100"/>
      <c r="J451" s="100"/>
      <c r="K451" s="100"/>
      <c r="L451" s="100"/>
    </row>
    <row r="452" spans="1:12" x14ac:dyDescent="0.2">
      <c r="A452" s="98"/>
      <c r="B452" s="98"/>
      <c r="C452" s="99"/>
      <c r="D452" s="99"/>
      <c r="E452" s="99"/>
      <c r="F452" s="99"/>
      <c r="G452" s="99"/>
      <c r="H452" s="100"/>
      <c r="I452" s="100"/>
      <c r="J452" s="100"/>
      <c r="K452" s="100"/>
      <c r="L452" s="100"/>
    </row>
    <row r="453" spans="1:12" x14ac:dyDescent="0.2">
      <c r="A453" s="98"/>
      <c r="B453" s="98"/>
      <c r="C453" s="99"/>
      <c r="D453" s="99"/>
      <c r="E453" s="99"/>
      <c r="F453" s="99"/>
      <c r="G453" s="99"/>
      <c r="H453" s="100"/>
      <c r="I453" s="100"/>
      <c r="J453" s="100"/>
      <c r="K453" s="100"/>
      <c r="L453" s="100"/>
    </row>
    <row r="454" spans="1:12" x14ac:dyDescent="0.2">
      <c r="A454" s="98"/>
      <c r="B454" s="98"/>
      <c r="C454" s="99"/>
      <c r="D454" s="99"/>
      <c r="E454" s="99"/>
      <c r="F454" s="99"/>
      <c r="G454" s="99"/>
      <c r="H454" s="100"/>
      <c r="I454" s="100"/>
      <c r="J454" s="100"/>
      <c r="K454" s="100"/>
      <c r="L454" s="100"/>
    </row>
    <row r="455" spans="1:12" x14ac:dyDescent="0.2">
      <c r="A455" s="98"/>
      <c r="B455" s="98"/>
      <c r="C455" s="99"/>
      <c r="D455" s="99"/>
      <c r="E455" s="99"/>
      <c r="F455" s="99"/>
      <c r="G455" s="99"/>
      <c r="H455" s="100"/>
      <c r="I455" s="100"/>
      <c r="J455" s="100"/>
      <c r="K455" s="100"/>
      <c r="L455" s="100"/>
    </row>
    <row r="456" spans="1:12" x14ac:dyDescent="0.2">
      <c r="A456" s="98"/>
      <c r="B456" s="98"/>
      <c r="C456" s="99"/>
      <c r="D456" s="99"/>
      <c r="E456" s="99"/>
      <c r="F456" s="99"/>
      <c r="G456" s="99"/>
      <c r="H456" s="100"/>
      <c r="I456" s="100"/>
      <c r="J456" s="100"/>
      <c r="K456" s="100"/>
      <c r="L456" s="100"/>
    </row>
    <row r="457" spans="1:12" x14ac:dyDescent="0.2">
      <c r="A457" s="98"/>
      <c r="B457" s="98"/>
      <c r="C457" s="99"/>
      <c r="D457" s="99"/>
      <c r="E457" s="99"/>
      <c r="F457" s="99"/>
      <c r="G457" s="99"/>
      <c r="H457" s="100"/>
      <c r="I457" s="100"/>
      <c r="J457" s="100"/>
      <c r="K457" s="100"/>
      <c r="L457" s="100"/>
    </row>
    <row r="458" spans="1:12" x14ac:dyDescent="0.2">
      <c r="A458" s="98"/>
      <c r="B458" s="98"/>
      <c r="C458" s="99"/>
      <c r="D458" s="99"/>
      <c r="E458" s="99"/>
      <c r="F458" s="99"/>
      <c r="G458" s="99"/>
      <c r="H458" s="100"/>
      <c r="I458" s="100"/>
      <c r="J458" s="100"/>
      <c r="K458" s="100"/>
      <c r="L458" s="100"/>
    </row>
    <row r="459" spans="1:12" x14ac:dyDescent="0.2">
      <c r="A459" s="98"/>
      <c r="B459" s="98"/>
      <c r="C459" s="99"/>
      <c r="D459" s="99"/>
      <c r="E459" s="99"/>
      <c r="F459" s="99"/>
      <c r="G459" s="99"/>
      <c r="H459" s="100"/>
      <c r="I459" s="100"/>
      <c r="J459" s="100"/>
      <c r="K459" s="100"/>
      <c r="L459" s="100"/>
    </row>
    <row r="460" spans="1:12" x14ac:dyDescent="0.2">
      <c r="A460" s="98"/>
      <c r="B460" s="98"/>
      <c r="C460" s="99"/>
      <c r="D460" s="99"/>
      <c r="E460" s="99"/>
      <c r="F460" s="99"/>
      <c r="G460" s="99"/>
      <c r="H460" s="100"/>
      <c r="I460" s="100"/>
      <c r="J460" s="100"/>
      <c r="K460" s="100"/>
      <c r="L460" s="100"/>
    </row>
    <row r="461" spans="1:12" x14ac:dyDescent="0.2">
      <c r="A461" s="98"/>
      <c r="B461" s="98"/>
      <c r="C461" s="99"/>
      <c r="D461" s="99"/>
      <c r="E461" s="99"/>
      <c r="F461" s="99"/>
      <c r="G461" s="99"/>
      <c r="H461" s="100"/>
      <c r="I461" s="100"/>
      <c r="J461" s="100"/>
      <c r="K461" s="100"/>
      <c r="L461" s="100"/>
    </row>
    <row r="462" spans="1:12" x14ac:dyDescent="0.2">
      <c r="A462" s="98"/>
      <c r="B462" s="98"/>
      <c r="C462" s="99"/>
      <c r="D462" s="99"/>
      <c r="E462" s="99"/>
      <c r="F462" s="99"/>
      <c r="G462" s="99"/>
      <c r="H462" s="100"/>
      <c r="I462" s="100"/>
      <c r="J462" s="100"/>
      <c r="K462" s="100"/>
      <c r="L462" s="100"/>
    </row>
    <row r="463" spans="1:12" x14ac:dyDescent="0.2">
      <c r="A463" s="98"/>
      <c r="B463" s="98"/>
      <c r="C463" s="99"/>
      <c r="D463" s="99"/>
      <c r="E463" s="99"/>
      <c r="F463" s="99"/>
      <c r="G463" s="99"/>
      <c r="H463" s="100"/>
      <c r="I463" s="100"/>
      <c r="J463" s="100"/>
      <c r="K463" s="100"/>
      <c r="L463" s="100"/>
    </row>
    <row r="464" spans="1:12" x14ac:dyDescent="0.2">
      <c r="A464" s="98"/>
      <c r="B464" s="98"/>
      <c r="C464" s="99"/>
      <c r="D464" s="99"/>
      <c r="E464" s="99"/>
      <c r="F464" s="99"/>
      <c r="G464" s="99"/>
      <c r="H464" s="100"/>
      <c r="I464" s="100"/>
      <c r="J464" s="100"/>
      <c r="K464" s="100"/>
      <c r="L464" s="100"/>
    </row>
    <row r="465" spans="1:12" x14ac:dyDescent="0.2">
      <c r="A465" s="98"/>
      <c r="B465" s="98"/>
      <c r="C465" s="99"/>
      <c r="D465" s="99"/>
      <c r="E465" s="99"/>
      <c r="F465" s="99"/>
      <c r="G465" s="99"/>
      <c r="H465" s="100"/>
      <c r="I465" s="100"/>
      <c r="J465" s="100"/>
      <c r="K465" s="100"/>
      <c r="L465" s="100"/>
    </row>
    <row r="466" spans="1:12" x14ac:dyDescent="0.2">
      <c r="A466" s="98"/>
      <c r="B466" s="98"/>
      <c r="C466" s="99"/>
      <c r="D466" s="99"/>
      <c r="E466" s="99"/>
      <c r="F466" s="99"/>
      <c r="G466" s="99"/>
      <c r="H466" s="100"/>
      <c r="I466" s="100"/>
      <c r="J466" s="100"/>
      <c r="K466" s="100"/>
      <c r="L466" s="100"/>
    </row>
    <row r="467" spans="1:12" x14ac:dyDescent="0.2">
      <c r="A467" s="98"/>
      <c r="B467" s="98"/>
      <c r="C467" s="99"/>
      <c r="D467" s="99"/>
      <c r="E467" s="99"/>
      <c r="F467" s="99"/>
      <c r="G467" s="99"/>
      <c r="H467" s="100"/>
      <c r="I467" s="100"/>
      <c r="J467" s="100"/>
      <c r="K467" s="100"/>
      <c r="L467" s="100"/>
    </row>
    <row r="468" spans="1:12" x14ac:dyDescent="0.2">
      <c r="A468" s="98"/>
      <c r="B468" s="98"/>
      <c r="C468" s="99"/>
      <c r="D468" s="99"/>
      <c r="E468" s="99"/>
      <c r="F468" s="99"/>
      <c r="G468" s="99"/>
      <c r="H468" s="100"/>
      <c r="I468" s="100"/>
      <c r="J468" s="100"/>
      <c r="K468" s="100"/>
      <c r="L468" s="100"/>
    </row>
    <row r="469" spans="1:12" x14ac:dyDescent="0.2">
      <c r="A469" s="98"/>
      <c r="B469" s="98"/>
      <c r="C469" s="99"/>
      <c r="D469" s="99"/>
      <c r="E469" s="99"/>
      <c r="F469" s="99"/>
      <c r="G469" s="99"/>
      <c r="H469" s="100"/>
      <c r="I469" s="100"/>
      <c r="J469" s="100"/>
      <c r="K469" s="100"/>
      <c r="L469" s="100"/>
    </row>
    <row r="470" spans="1:12" x14ac:dyDescent="0.2">
      <c r="A470" s="98"/>
      <c r="B470" s="98"/>
      <c r="C470" s="99"/>
      <c r="D470" s="99"/>
      <c r="E470" s="99"/>
      <c r="F470" s="99"/>
      <c r="G470" s="99"/>
      <c r="H470" s="100"/>
      <c r="I470" s="100"/>
      <c r="J470" s="100"/>
      <c r="K470" s="100"/>
      <c r="L470" s="100"/>
    </row>
    <row r="471" spans="1:12" x14ac:dyDescent="0.2">
      <c r="A471" s="98"/>
      <c r="B471" s="98"/>
      <c r="C471" s="99"/>
      <c r="D471" s="99"/>
      <c r="E471" s="99"/>
      <c r="F471" s="99"/>
      <c r="G471" s="99"/>
      <c r="H471" s="100"/>
      <c r="I471" s="100"/>
      <c r="J471" s="100"/>
      <c r="K471" s="100"/>
      <c r="L471" s="100"/>
    </row>
    <row r="472" spans="1:12" x14ac:dyDescent="0.2">
      <c r="A472" s="98"/>
      <c r="B472" s="98"/>
      <c r="C472" s="99"/>
      <c r="D472" s="99"/>
      <c r="E472" s="99"/>
      <c r="F472" s="99"/>
      <c r="G472" s="99"/>
      <c r="H472" s="100"/>
      <c r="I472" s="100"/>
      <c r="J472" s="100"/>
      <c r="K472" s="100"/>
      <c r="L472" s="100"/>
    </row>
    <row r="473" spans="1:12" x14ac:dyDescent="0.2">
      <c r="A473" s="98"/>
      <c r="B473" s="98"/>
      <c r="C473" s="99"/>
      <c r="D473" s="99"/>
      <c r="E473" s="99"/>
      <c r="F473" s="99"/>
      <c r="G473" s="99"/>
      <c r="H473" s="100"/>
      <c r="I473" s="100"/>
      <c r="J473" s="100"/>
      <c r="K473" s="100"/>
      <c r="L473" s="100"/>
    </row>
    <row r="474" spans="1:12" x14ac:dyDescent="0.2">
      <c r="A474" s="98"/>
      <c r="B474" s="98"/>
      <c r="C474" s="99"/>
      <c r="D474" s="99"/>
      <c r="E474" s="99"/>
      <c r="F474" s="99"/>
      <c r="G474" s="99"/>
      <c r="H474" s="100"/>
      <c r="I474" s="100"/>
      <c r="J474" s="100"/>
      <c r="K474" s="100"/>
      <c r="L474" s="100"/>
    </row>
    <row r="475" spans="1:12" x14ac:dyDescent="0.2">
      <c r="A475" s="98"/>
      <c r="B475" s="98"/>
      <c r="C475" s="99"/>
      <c r="D475" s="99"/>
      <c r="E475" s="99"/>
      <c r="F475" s="99"/>
      <c r="G475" s="99"/>
      <c r="H475" s="100"/>
      <c r="I475" s="100"/>
      <c r="J475" s="100"/>
      <c r="K475" s="100"/>
      <c r="L475" s="100"/>
    </row>
    <row r="476" spans="1:12" x14ac:dyDescent="0.2">
      <c r="A476" s="98"/>
      <c r="B476" s="98"/>
      <c r="C476" s="99"/>
      <c r="D476" s="99"/>
      <c r="E476" s="99"/>
      <c r="F476" s="99"/>
      <c r="G476" s="99"/>
      <c r="H476" s="100"/>
      <c r="I476" s="100"/>
      <c r="J476" s="100"/>
      <c r="K476" s="100"/>
      <c r="L476" s="100"/>
    </row>
    <row r="477" spans="1:12" x14ac:dyDescent="0.2">
      <c r="A477" s="98"/>
      <c r="B477" s="98"/>
      <c r="C477" s="99"/>
      <c r="D477" s="99"/>
      <c r="E477" s="99"/>
      <c r="F477" s="99"/>
      <c r="G477" s="99"/>
      <c r="H477" s="100"/>
      <c r="I477" s="100"/>
      <c r="J477" s="100"/>
      <c r="K477" s="100"/>
      <c r="L477" s="100"/>
    </row>
    <row r="478" spans="1:12" x14ac:dyDescent="0.2">
      <c r="A478" s="98"/>
      <c r="B478" s="98"/>
      <c r="C478" s="99"/>
      <c r="D478" s="99"/>
      <c r="E478" s="99"/>
      <c r="F478" s="99"/>
      <c r="G478" s="99"/>
      <c r="H478" s="100"/>
      <c r="I478" s="100"/>
      <c r="J478" s="100"/>
      <c r="K478" s="100"/>
      <c r="L478" s="100"/>
    </row>
    <row r="479" spans="1:12" x14ac:dyDescent="0.2">
      <c r="A479" s="98"/>
      <c r="B479" s="98"/>
      <c r="C479" s="99"/>
      <c r="D479" s="99"/>
      <c r="E479" s="99"/>
      <c r="F479" s="99"/>
      <c r="G479" s="99"/>
      <c r="H479" s="100"/>
      <c r="I479" s="100"/>
      <c r="J479" s="100"/>
      <c r="K479" s="100"/>
      <c r="L479" s="100"/>
    </row>
    <row r="480" spans="1:12" x14ac:dyDescent="0.2">
      <c r="A480" s="98"/>
      <c r="B480" s="98"/>
      <c r="C480" s="99"/>
      <c r="D480" s="99"/>
      <c r="E480" s="99"/>
      <c r="F480" s="99"/>
      <c r="G480" s="99"/>
      <c r="H480" s="100"/>
      <c r="I480" s="100"/>
      <c r="J480" s="100"/>
      <c r="K480" s="100"/>
      <c r="L480" s="100"/>
    </row>
    <row r="481" spans="1:12" x14ac:dyDescent="0.2">
      <c r="A481" s="98"/>
      <c r="B481" s="98"/>
      <c r="C481" s="99"/>
      <c r="D481" s="99"/>
      <c r="E481" s="99"/>
      <c r="F481" s="99"/>
      <c r="G481" s="99"/>
      <c r="H481" s="100"/>
      <c r="I481" s="100"/>
      <c r="J481" s="100"/>
      <c r="K481" s="100"/>
      <c r="L481" s="100"/>
    </row>
    <row r="482" spans="1:12" x14ac:dyDescent="0.2">
      <c r="A482" s="98"/>
      <c r="B482" s="98"/>
      <c r="C482" s="99"/>
      <c r="D482" s="99"/>
      <c r="E482" s="99"/>
      <c r="F482" s="99"/>
      <c r="G482" s="99"/>
      <c r="H482" s="100"/>
      <c r="I482" s="100"/>
      <c r="J482" s="100"/>
      <c r="K482" s="100"/>
      <c r="L482" s="100"/>
    </row>
    <row r="483" spans="1:12" x14ac:dyDescent="0.2">
      <c r="A483" s="98"/>
      <c r="B483" s="98"/>
      <c r="C483" s="99"/>
      <c r="D483" s="99"/>
      <c r="E483" s="99"/>
      <c r="F483" s="99"/>
      <c r="G483" s="99"/>
      <c r="H483" s="100"/>
      <c r="I483" s="100"/>
      <c r="J483" s="100"/>
      <c r="K483" s="100"/>
      <c r="L483" s="100"/>
    </row>
    <row r="484" spans="1:12" x14ac:dyDescent="0.2">
      <c r="A484" s="98"/>
      <c r="B484" s="98"/>
      <c r="C484" s="99"/>
      <c r="D484" s="99"/>
      <c r="E484" s="99"/>
      <c r="F484" s="99"/>
      <c r="G484" s="99"/>
      <c r="H484" s="100"/>
      <c r="I484" s="100"/>
      <c r="J484" s="100"/>
      <c r="K484" s="100"/>
      <c r="L484" s="100"/>
    </row>
    <row r="485" spans="1:12" x14ac:dyDescent="0.2">
      <c r="A485" s="98"/>
      <c r="B485" s="98"/>
      <c r="C485" s="99"/>
      <c r="D485" s="99"/>
      <c r="E485" s="99"/>
      <c r="F485" s="99"/>
      <c r="G485" s="99"/>
      <c r="H485" s="100"/>
      <c r="I485" s="100"/>
      <c r="J485" s="100"/>
      <c r="K485" s="100"/>
      <c r="L485" s="100"/>
    </row>
  </sheetData>
  <sheetProtection algorithmName="SHA-512" hashValue="tWX1UgyoJ2THDsCUKl5Q+GsxEfYRldnDJ6jjAqzza04N7t345WI//SeJ991NbET5le+8KyjyGElTeN/5A6EvfA==" saltValue="M83v2OdZlvwKWr+cNciN1A==" spinCount="100000" sheet="1" objects="1" scenarios="1"/>
  <mergeCells count="4">
    <mergeCell ref="A2:F2"/>
    <mergeCell ref="G2:J2"/>
    <mergeCell ref="K2:L2"/>
    <mergeCell ref="A1:L1"/>
  </mergeCells>
  <pageMargins left="0.7" right="0.7" top="0.75" bottom="0.75" header="0.3" footer="0.3"/>
  <pageSetup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E08CF-B6D0-409D-AD93-C4E3866B08A6}">
  <sheetPr filterMode="1"/>
  <dimension ref="A1:AK140"/>
  <sheetViews>
    <sheetView topLeftCell="C1" zoomScale="80" zoomScaleNormal="80" workbookViewId="0">
      <selection activeCell="H259" sqref="H259"/>
    </sheetView>
  </sheetViews>
  <sheetFormatPr baseColWidth="10" defaultColWidth="10.85546875" defaultRowHeight="11.25" x14ac:dyDescent="0.2"/>
  <cols>
    <col min="1" max="1" width="10.85546875" style="135"/>
    <col min="2" max="2" width="13.85546875" style="135" customWidth="1"/>
    <col min="3" max="3" width="14.5703125" style="135" customWidth="1"/>
    <col min="4" max="4" width="13.140625" style="135" customWidth="1"/>
    <col min="5" max="5" width="15.42578125" style="135" customWidth="1"/>
    <col min="6" max="6" width="16" style="135" customWidth="1"/>
    <col min="7" max="7" width="10.85546875" style="135"/>
    <col min="8" max="8" width="14.85546875" style="135" customWidth="1"/>
    <col min="9" max="9" width="15.42578125" style="135" customWidth="1"/>
    <col min="10" max="10" width="18.5703125" style="135" customWidth="1"/>
    <col min="11" max="11" width="10.85546875" style="135"/>
    <col min="12" max="12" width="15.140625" style="135" customWidth="1"/>
    <col min="13" max="13" width="13.5703125" style="135" customWidth="1"/>
    <col min="14" max="14" width="21.5703125" style="135" customWidth="1"/>
    <col min="15" max="15" width="43.42578125" style="135" customWidth="1"/>
    <col min="16" max="16" width="58.5703125" style="135" customWidth="1"/>
    <col min="17" max="17" width="13.5703125" style="135" customWidth="1"/>
    <col min="18" max="18" width="14.5703125" style="135" customWidth="1"/>
    <col min="19" max="19" width="17.5703125" style="135" customWidth="1"/>
    <col min="20" max="16384" width="10.85546875" style="135"/>
  </cols>
  <sheetData>
    <row r="1" spans="1:37" ht="45.6" customHeight="1" thickBot="1" x14ac:dyDescent="0.25">
      <c r="A1" s="173" t="s">
        <v>319</v>
      </c>
      <c r="B1" s="177"/>
      <c r="C1" s="177"/>
      <c r="D1" s="177"/>
      <c r="E1" s="177"/>
      <c r="F1" s="177"/>
      <c r="G1" s="177"/>
      <c r="H1" s="177"/>
      <c r="I1" s="177"/>
      <c r="J1" s="177"/>
      <c r="K1" s="177"/>
      <c r="L1" s="177"/>
      <c r="M1" s="177"/>
      <c r="N1" s="177"/>
      <c r="O1" s="177"/>
      <c r="P1" s="177"/>
      <c r="Q1" s="177"/>
      <c r="R1" s="177"/>
      <c r="S1" s="178"/>
    </row>
    <row r="2" spans="1:37" s="132" customFormat="1" ht="32.25" customHeight="1" thickBot="1" x14ac:dyDescent="0.3">
      <c r="A2" s="179" t="s">
        <v>34</v>
      </c>
      <c r="B2" s="180"/>
      <c r="C2" s="180"/>
      <c r="D2" s="180"/>
      <c r="E2" s="180"/>
      <c r="F2" s="180" t="s">
        <v>35</v>
      </c>
      <c r="G2" s="180"/>
      <c r="H2" s="180"/>
      <c r="I2" s="181" t="s">
        <v>30</v>
      </c>
      <c r="J2" s="181"/>
      <c r="K2" s="181" t="s">
        <v>43</v>
      </c>
      <c r="L2" s="181"/>
      <c r="M2" s="181"/>
      <c r="N2" s="181"/>
      <c r="O2" s="181"/>
      <c r="P2" s="181"/>
      <c r="Q2" s="181"/>
      <c r="R2" s="181"/>
      <c r="S2" s="182"/>
      <c r="T2" s="131"/>
      <c r="U2" s="131"/>
      <c r="V2" s="131"/>
      <c r="W2" s="176"/>
      <c r="X2" s="176"/>
      <c r="Y2" s="131"/>
    </row>
    <row r="3" spans="1:37" s="133" customFormat="1" ht="97.35" customHeight="1" thickBot="1" x14ac:dyDescent="0.25">
      <c r="A3" s="136" t="s">
        <v>1</v>
      </c>
      <c r="B3" s="137" t="s">
        <v>2</v>
      </c>
      <c r="C3" s="137" t="s">
        <v>31</v>
      </c>
      <c r="D3" s="137" t="s">
        <v>3</v>
      </c>
      <c r="E3" s="137" t="s">
        <v>4</v>
      </c>
      <c r="F3" s="137" t="s">
        <v>7</v>
      </c>
      <c r="G3" s="137" t="s">
        <v>8</v>
      </c>
      <c r="H3" s="137" t="s">
        <v>38</v>
      </c>
      <c r="I3" s="137" t="s">
        <v>13</v>
      </c>
      <c r="J3" s="137" t="s">
        <v>14</v>
      </c>
      <c r="K3" s="137" t="s">
        <v>39</v>
      </c>
      <c r="L3" s="137" t="s">
        <v>46</v>
      </c>
      <c r="M3" s="137" t="s">
        <v>40</v>
      </c>
      <c r="N3" s="137" t="s">
        <v>42</v>
      </c>
      <c r="O3" s="137" t="s">
        <v>24</v>
      </c>
      <c r="P3" s="137" t="s">
        <v>25</v>
      </c>
      <c r="Q3" s="137" t="s">
        <v>26</v>
      </c>
      <c r="R3" s="137" t="s">
        <v>27</v>
      </c>
      <c r="S3" s="138" t="s">
        <v>28</v>
      </c>
      <c r="T3" s="134"/>
      <c r="U3" s="134"/>
      <c r="V3" s="134"/>
      <c r="W3" s="134"/>
      <c r="X3" s="134"/>
      <c r="Y3" s="134"/>
      <c r="Z3" s="134"/>
      <c r="AA3" s="134"/>
      <c r="AB3" s="134"/>
      <c r="AC3" s="134"/>
      <c r="AD3" s="134"/>
      <c r="AE3" s="134"/>
      <c r="AF3" s="134"/>
      <c r="AG3" s="134"/>
      <c r="AH3" s="134"/>
      <c r="AI3" s="134"/>
      <c r="AJ3" s="134"/>
      <c r="AK3" s="134"/>
    </row>
    <row r="4" spans="1:37" ht="409.5" x14ac:dyDescent="0.2">
      <c r="A4" s="139">
        <f>'Matriz consolidada 2025'!A4</f>
        <v>1</v>
      </c>
      <c r="B4" s="95" t="str">
        <f>'Matriz consolidada 2025'!B4</f>
        <v>ESTRATEGICOS</v>
      </c>
      <c r="C4" s="95" t="str">
        <f>'Matriz consolidada 2025'!C4</f>
        <v xml:space="preserve">GESTIÓN DEL DIRECCIONAMIENTO ESTRATÉGICO </v>
      </c>
      <c r="D4" s="95" t="str">
        <f>'Matriz consolidada 2025'!D4</f>
        <v>OFICINA ASESORA DE PLANEACIÓN</v>
      </c>
      <c r="E4" s="95" t="str">
        <f>'Matriz consolidada 2025'!E4</f>
        <v>MATRIZ DE SEGUIMIENTO A PRODUCTOS DE POLÍTICAS PÚBLICAS</v>
      </c>
      <c r="F4" s="95" t="str">
        <f>'Matriz consolidada 2025'!J4</f>
        <v>DIGITAL</v>
      </c>
      <c r="G4" s="95" t="str">
        <f>'Matriz consolidada 2025'!K4</f>
        <v>ESPAÑOL</v>
      </c>
      <c r="H4" s="96" t="str">
        <f>'Matriz consolidada 2025'!P4</f>
        <v>.XLS</v>
      </c>
      <c r="I4" s="96" t="str">
        <f>'Matriz consolidada 2025'!S4</f>
        <v>INFORMES</v>
      </c>
      <c r="J4" s="96" t="str">
        <f>'Matriz consolidada 2025'!T4</f>
        <v>INFORMES DE SEGUIMIENTO A LA GESTIÓN SECTORIAL</v>
      </c>
      <c r="K4" s="96" t="str">
        <f>'Matriz consolidada 2025'!AU4</f>
        <v>MEDIO</v>
      </c>
      <c r="L4" s="96" t="str">
        <f>'Matriz consolidada 2025'!AV4</f>
        <v>INFORMACIÓN PÚBLICA CLASIFICADA</v>
      </c>
      <c r="M4" s="96" t="str">
        <f>'Matriz consolidada 2025'!AW4</f>
        <v>IPC</v>
      </c>
      <c r="N4" s="96" t="str">
        <f>'Matriz consolidada 2025'!AX4</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4" s="96" t="str">
        <f>'Matriz consolidada 2025'!AY4</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4" s="96" t="str">
        <f>'Matriz consolidada 2025'!AZ4</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4" s="96" t="str">
        <f>'Matriz consolidada 2025'!BA4</f>
        <v>RESERVA PARCIAL</v>
      </c>
      <c r="R4" s="140">
        <f>'Matriz consolidada 2025'!BB4</f>
        <v>45846</v>
      </c>
      <c r="S4" s="97" t="str">
        <f>'Matriz consolidada 2025'!BC4</f>
        <v>PERMANENTE</v>
      </c>
    </row>
    <row r="5" spans="1:37" ht="135" hidden="1" x14ac:dyDescent="0.2">
      <c r="A5" s="139">
        <f>'Matriz consolidada 2025'!A5</f>
        <v>2</v>
      </c>
      <c r="B5" s="95" t="str">
        <f>'Matriz consolidada 2025'!B5</f>
        <v>ESTRATEGICOS</v>
      </c>
      <c r="C5" s="95" t="str">
        <f>'Matriz consolidada 2025'!C5</f>
        <v xml:space="preserve">GESTIÓN DEL DIRECCIONAMIENTO ESTRATÉGICO </v>
      </c>
      <c r="D5" s="95" t="str">
        <f>'Matriz consolidada 2025'!D5</f>
        <v>OFICINA ASESORA DE PLANEACIÓN</v>
      </c>
      <c r="E5" s="95" t="str">
        <f>'Matriz consolidada 2025'!E5</f>
        <v>CULTURED: PLANEACIÓN Y GESTIÓN</v>
      </c>
      <c r="F5" s="95" t="str">
        <f>'Matriz consolidada 2025'!J5</f>
        <v>DIGITAL</v>
      </c>
      <c r="G5" s="95" t="str">
        <f>'Matriz consolidada 2025'!K5</f>
        <v>ESPAÑOL</v>
      </c>
      <c r="H5" s="96" t="str">
        <f>'Matriz consolidada 2025'!P5</f>
        <v>BASE DE DATOS
PDF, DOC, CVS, XLS</v>
      </c>
      <c r="I5" s="96" t="str">
        <f>'Matriz consolidada 2025'!S5</f>
        <v>PROYECTOS
PRESUPUESTOS
MODIFICACIONES PRESUPUESTALES</v>
      </c>
      <c r="J5" s="96" t="str">
        <f>'Matriz consolidada 2025'!T5</f>
        <v>PROYECTOS DE INVERSIÓN
PRESUPUESTOS SECRETARÍA DISTRITAL DE CULTURA RECREACIÓN Y DEPORTE
MODIFICACIONES AL PRESUPUESTO DE INVERSIÓN</v>
      </c>
      <c r="K5" s="96" t="str">
        <f>'Matriz consolidada 2025'!AU5</f>
        <v>ALTO</v>
      </c>
      <c r="L5" s="96" t="str">
        <f>'Matriz consolidada 2025'!AV5</f>
        <v>INFORMACIÓN PÚBLICA</v>
      </c>
      <c r="M5" s="96" t="str">
        <f>'Matriz consolidada 2025'!AW5</f>
        <v>IPB</v>
      </c>
      <c r="N5" s="96" t="str">
        <f>'Matriz consolidada 2025'!AX5</f>
        <v>LEY 1712 DE 2014 LEY DE TRANSPARENCIA Y DERECHO DE ACCESO A LA INFORMACIÓN. ARTÍCULO 6 DEFINICIONES LITERAL B.</v>
      </c>
      <c r="O5" s="96" t="str">
        <f>'Matriz consolidada 2025'!AY5</f>
        <v>N/A</v>
      </c>
      <c r="P5" s="96" t="str">
        <f>'Matriz consolidada 2025'!AZ5</f>
        <v xml:space="preserve">N/A
</v>
      </c>
      <c r="Q5" s="96" t="str">
        <f>'Matriz consolidada 2025'!BA5</f>
        <v>SIN RESERVA</v>
      </c>
      <c r="R5" s="140">
        <f>'Matriz consolidada 2025'!BB5</f>
        <v>45846</v>
      </c>
      <c r="S5" s="97" t="str">
        <f>'Matriz consolidada 2025'!BC5</f>
        <v>N/A</v>
      </c>
    </row>
    <row r="6" spans="1:37" ht="146.25" hidden="1" x14ac:dyDescent="0.2">
      <c r="A6" s="139">
        <f>'Matriz consolidada 2025'!A6</f>
        <v>3</v>
      </c>
      <c r="B6" s="95" t="str">
        <f>'Matriz consolidada 2025'!B6</f>
        <v>ESTRATEGICOS</v>
      </c>
      <c r="C6" s="95" t="str">
        <f>'Matriz consolidada 2025'!C6</f>
        <v xml:space="preserve">GESTIÓN DEL DIRECCIONAMIENTO ESTRATÉGICO </v>
      </c>
      <c r="D6" s="95" t="str">
        <f>'Matriz consolidada 2025'!D6</f>
        <v>OFICINA ASESORA DE PLANEACIÓN</v>
      </c>
      <c r="E6" s="95" t="str">
        <f>'Matriz consolidada 2025'!E6</f>
        <v>INFORMES DE GESTION MISIONAL DE LA ENTIDAD Y SECTORIAL</v>
      </c>
      <c r="F6" s="95" t="str">
        <f>'Matriz consolidada 2025'!J6</f>
        <v>DIGITAL</v>
      </c>
      <c r="G6" s="95" t="str">
        <f>'Matriz consolidada 2025'!K6</f>
        <v>ESPAÑOL</v>
      </c>
      <c r="H6" s="96" t="str">
        <f>'Matriz consolidada 2025'!P6</f>
        <v>PDF, XLS, DOC</v>
      </c>
      <c r="I6" s="96" t="str">
        <f>'Matriz consolidada 2025'!S6</f>
        <v>INFORMES</v>
      </c>
      <c r="J6" s="96" t="str">
        <f>'Matriz consolidada 2025'!T6</f>
        <v>INFORMES A OTROS ORGANISMOS
INFORMES A ENTES DE CONTROL Y VIGILANCIA
INFORMES DE SEGUIMIENTO A LA GESTIÓN INSTITUCIONAL
INFORMES DE SEGUIMIENTO A LA GESTIÓN SECTORIAL
INFORMES DE ANALISIS ESTRATÉGICOS SECTORIALES</v>
      </c>
      <c r="K6" s="96" t="str">
        <f>'Matriz consolidada 2025'!AU6</f>
        <v>BAJO</v>
      </c>
      <c r="L6" s="96" t="str">
        <f>'Matriz consolidada 2025'!AV6</f>
        <v>INFORMACIÓN PÚBLICA</v>
      </c>
      <c r="M6" s="96" t="str">
        <f>'Matriz consolidada 2025'!AW6</f>
        <v>IPB</v>
      </c>
      <c r="N6" s="96" t="str">
        <f>'Matriz consolidada 2025'!AX6</f>
        <v>LEY 1712 DE 2014 LEY DE TRANSPARENCIA Y DERECHO DE ACCESO A LA INFORMACIÓN. ARTÍCULO 6 DEFINICIONES LITERAL B.</v>
      </c>
      <c r="O6" s="96" t="str">
        <f>'Matriz consolidada 2025'!AY6</f>
        <v>N/A</v>
      </c>
      <c r="P6" s="96" t="str">
        <f>'Matriz consolidada 2025'!AZ6</f>
        <v xml:space="preserve">N/A
</v>
      </c>
      <c r="Q6" s="96" t="str">
        <f>'Matriz consolidada 2025'!BA6</f>
        <v>SIN RESERVA</v>
      </c>
      <c r="R6" s="140">
        <f>'Matriz consolidada 2025'!BB6</f>
        <v>45846</v>
      </c>
      <c r="S6" s="97" t="str">
        <f>'Matriz consolidada 2025'!BC6</f>
        <v>N/A</v>
      </c>
    </row>
    <row r="7" spans="1:37" ht="56.25" hidden="1" x14ac:dyDescent="0.2">
      <c r="A7" s="139">
        <f>'Matriz consolidada 2025'!A7</f>
        <v>4</v>
      </c>
      <c r="B7" s="95" t="str">
        <f>'Matriz consolidada 2025'!B7</f>
        <v>ESTRATEGICOS</v>
      </c>
      <c r="C7" s="95" t="str">
        <f>'Matriz consolidada 2025'!C7</f>
        <v xml:space="preserve">GESTIÓN DEL DIRECCIONAMIENTO ESTRATÉGICO </v>
      </c>
      <c r="D7" s="95" t="str">
        <f>'Matriz consolidada 2025'!D7</f>
        <v>OFICINA ASESORA DE PLANEACIÓN</v>
      </c>
      <c r="E7" s="95" t="str">
        <f>'Matriz consolidada 2025'!E7</f>
        <v>INFORMES DE SEGUIMIENTO A INDICADORES DE METAS PDD Y PROYECTOS</v>
      </c>
      <c r="F7" s="95" t="str">
        <f>'Matriz consolidada 2025'!J7</f>
        <v>DIGITAL</v>
      </c>
      <c r="G7" s="95" t="str">
        <f>'Matriz consolidada 2025'!K7</f>
        <v>ESPAÑOL</v>
      </c>
      <c r="H7" s="96" t="str">
        <f>'Matriz consolidada 2025'!P7</f>
        <v>PDF, XLS,</v>
      </c>
      <c r="I7" s="96" t="str">
        <f>'Matriz consolidada 2025'!S7</f>
        <v>PROYECTOS</v>
      </c>
      <c r="J7" s="96" t="str">
        <f>'Matriz consolidada 2025'!T7</f>
        <v>PROYECTOS DE INVERSIÓN</v>
      </c>
      <c r="K7" s="96" t="str">
        <f>'Matriz consolidada 2025'!AU7</f>
        <v>ALTO</v>
      </c>
      <c r="L7" s="96" t="str">
        <f>'Matriz consolidada 2025'!AV7</f>
        <v>INFORMACIÓN PÚBLICA</v>
      </c>
      <c r="M7" s="96" t="str">
        <f>'Matriz consolidada 2025'!AW7</f>
        <v>IPB</v>
      </c>
      <c r="N7" s="96" t="str">
        <f>'Matriz consolidada 2025'!AX7</f>
        <v>LEY 1712 DE 2014 LEY DE TRANSPARENCIA Y DERECHO DE ACCESO A LA INFORMACIÓN. ARTÍCULO 6 DEFINICIONES LITERAL B.</v>
      </c>
      <c r="O7" s="96" t="str">
        <f>'Matriz consolidada 2025'!AY7</f>
        <v>N/A</v>
      </c>
      <c r="P7" s="96" t="str">
        <f>'Matriz consolidada 2025'!AZ7</f>
        <v xml:space="preserve">N/A
</v>
      </c>
      <c r="Q7" s="96" t="str">
        <f>'Matriz consolidada 2025'!BA7</f>
        <v>SIN RESERVA</v>
      </c>
      <c r="R7" s="140">
        <f>'Matriz consolidada 2025'!BB7</f>
        <v>45848</v>
      </c>
      <c r="S7" s="97" t="str">
        <f>'Matriz consolidada 2025'!BC7</f>
        <v>N/A</v>
      </c>
    </row>
    <row r="8" spans="1:37" ht="56.25" hidden="1" x14ac:dyDescent="0.2">
      <c r="A8" s="139">
        <f>'Matriz consolidada 2025'!A8</f>
        <v>5</v>
      </c>
      <c r="B8" s="95" t="str">
        <f>'Matriz consolidada 2025'!B8</f>
        <v>ESTRATEGICOS</v>
      </c>
      <c r="C8" s="95" t="str">
        <f>'Matriz consolidada 2025'!C8</f>
        <v xml:space="preserve">GESTIÓN DEL DIRECCIONAMIENTO ESTRATÉGICO </v>
      </c>
      <c r="D8" s="95" t="str">
        <f>'Matriz consolidada 2025'!D8</f>
        <v>OFICINA ASESORA DE PLANEACIÓN</v>
      </c>
      <c r="E8" s="95" t="str">
        <f>'Matriz consolidada 2025'!E8</f>
        <v>MATRIZ DE SEGUIMIENTO A INDICADORES DE METAS</v>
      </c>
      <c r="F8" s="95" t="str">
        <f>'Matriz consolidada 2025'!J8</f>
        <v>DIGITAL</v>
      </c>
      <c r="G8" s="95" t="str">
        <f>'Matriz consolidada 2025'!K8</f>
        <v>ESPAÑOL</v>
      </c>
      <c r="H8" s="96" t="str">
        <f>'Matriz consolidada 2025'!P8</f>
        <v>PDF, XLS, DOC</v>
      </c>
      <c r="I8" s="96" t="str">
        <f>'Matriz consolidada 2025'!S8</f>
        <v>INFORMES</v>
      </c>
      <c r="J8" s="96" t="str">
        <f>'Matriz consolidada 2025'!T8</f>
        <v>INFORMES DE ANALISIS ESTRATÉGICOS SECTORIALES</v>
      </c>
      <c r="K8" s="96" t="str">
        <f>'Matriz consolidada 2025'!AU8</f>
        <v>BAJO</v>
      </c>
      <c r="L8" s="96" t="str">
        <f>'Matriz consolidada 2025'!AV8</f>
        <v>INFORMACIÓN PÚBLICA</v>
      </c>
      <c r="M8" s="96" t="str">
        <f>'Matriz consolidada 2025'!AW8</f>
        <v>IPB</v>
      </c>
      <c r="N8" s="96" t="str">
        <f>'Matriz consolidada 2025'!AX8</f>
        <v>LEY 1712 DE 2014 LEY DE TRANSPARENCIA Y DERECHO DE ACCESO A LA INFORMACIÓN. ARTÍCULO 6 DEFINICIONES LITERAL B.</v>
      </c>
      <c r="O8" s="96" t="str">
        <f>'Matriz consolidada 2025'!AY8</f>
        <v>N/A</v>
      </c>
      <c r="P8" s="96" t="str">
        <f>'Matriz consolidada 2025'!AZ8</f>
        <v xml:space="preserve">N/A
</v>
      </c>
      <c r="Q8" s="96" t="str">
        <f>'Matriz consolidada 2025'!BA8</f>
        <v>SIN RESERVA</v>
      </c>
      <c r="R8" s="140">
        <f>'Matriz consolidada 2025'!BB8</f>
        <v>45846</v>
      </c>
      <c r="S8" s="97" t="str">
        <f>'Matriz consolidada 2025'!BC8</f>
        <v>N/A</v>
      </c>
    </row>
    <row r="9" spans="1:37" ht="56.25" hidden="1" x14ac:dyDescent="0.2">
      <c r="A9" s="139">
        <f>'Matriz consolidada 2025'!A9</f>
        <v>6</v>
      </c>
      <c r="B9" s="95" t="str">
        <f>'Matriz consolidada 2025'!B9</f>
        <v>ESTRATEGICOS</v>
      </c>
      <c r="C9" s="95" t="str">
        <f>'Matriz consolidada 2025'!C9</f>
        <v xml:space="preserve">GESTIÓN DEL DIRECCIONAMIENTO ESTRATÉGICO </v>
      </c>
      <c r="D9" s="95" t="str">
        <f>'Matriz consolidada 2025'!D9</f>
        <v>OFICINA ASESORA DE PLANEACIÓN</v>
      </c>
      <c r="E9" s="95" t="str">
        <f>'Matriz consolidada 2025'!E9</f>
        <v>INSTRUMENTOS DE SEGUIMIENTO DEL SISTEMA DE GESTIÓN</v>
      </c>
      <c r="F9" s="95" t="str">
        <f>'Matriz consolidada 2025'!J9</f>
        <v>DIGITAL</v>
      </c>
      <c r="G9" s="95" t="str">
        <f>'Matriz consolidada 2025'!K9</f>
        <v>ESPAÑOL</v>
      </c>
      <c r="H9" s="96" t="str">
        <f>'Matriz consolidada 2025'!P9</f>
        <v>.DOC, .PDF, .XLS</v>
      </c>
      <c r="I9" s="96" t="str">
        <f>'Matriz consolidada 2025'!S9</f>
        <v>INSTRUMENTOS DEL MODELO INTEGRADO DE GESTIÓN</v>
      </c>
      <c r="J9" s="96" t="str">
        <f>'Matriz consolidada 2025'!T9</f>
        <v xml:space="preserve">
INDICADORES DE GESTIÓN
</v>
      </c>
      <c r="K9" s="96" t="str">
        <f>'Matriz consolidada 2025'!AU9</f>
        <v>MEDIO</v>
      </c>
      <c r="L9" s="96" t="str">
        <f>'Matriz consolidada 2025'!AV9</f>
        <v>INFORMACIÓN PÚBLICA</v>
      </c>
      <c r="M9" s="96" t="str">
        <f>'Matriz consolidada 2025'!AW9</f>
        <v>IPB</v>
      </c>
      <c r="N9" s="96" t="str">
        <f>'Matriz consolidada 2025'!AX9</f>
        <v>LEY 1712 DE 2014 LEY DE TRANSPARENCIA Y DERECHO DE ACCESO A LA INFORMACIÓN. ARTÍCULO 6 DEFINICIONES LITERAL B.</v>
      </c>
      <c r="O9" s="96" t="str">
        <f>'Matriz consolidada 2025'!AY9</f>
        <v>N/A</v>
      </c>
      <c r="P9" s="96" t="str">
        <f>'Matriz consolidada 2025'!AZ9</f>
        <v xml:space="preserve">N/A
</v>
      </c>
      <c r="Q9" s="96" t="str">
        <f>'Matriz consolidada 2025'!BA9</f>
        <v>SIN RESERVA</v>
      </c>
      <c r="R9" s="140">
        <f>'Matriz consolidada 2025'!BB9</f>
        <v>45848</v>
      </c>
      <c r="S9" s="97" t="str">
        <f>'Matriz consolidada 2025'!BC9</f>
        <v>N/A</v>
      </c>
    </row>
    <row r="10" spans="1:37" ht="56.25" hidden="1" x14ac:dyDescent="0.2">
      <c r="A10" s="139">
        <f>'Matriz consolidada 2025'!A10</f>
        <v>7</v>
      </c>
      <c r="B10" s="95" t="str">
        <f>'Matriz consolidada 2025'!B10</f>
        <v>ESTRATEGICOS</v>
      </c>
      <c r="C10" s="95" t="str">
        <f>'Matriz consolidada 2025'!C10</f>
        <v xml:space="preserve">GESTIÓN DEL DIRECCIONAMIENTO ESTRATÉGICO </v>
      </c>
      <c r="D10" s="95" t="str">
        <f>'Matriz consolidada 2025'!D10</f>
        <v>OFICINA ASESORA DE PLANEACIÓN</v>
      </c>
      <c r="E10" s="95" t="str">
        <f>'Matriz consolidada 2025'!E10</f>
        <v>DOCUMENTOS DEL SISTEMA DE GESTIÓN</v>
      </c>
      <c r="F10" s="95" t="str">
        <f>'Matriz consolidada 2025'!J10</f>
        <v>DIGITAL</v>
      </c>
      <c r="G10" s="95" t="str">
        <f>'Matriz consolidada 2025'!K10</f>
        <v>ESPAÑOL</v>
      </c>
      <c r="H10" s="96" t="str">
        <f>'Matriz consolidada 2025'!P10</f>
        <v>.DOC, .PDF, .XLS</v>
      </c>
      <c r="I10" s="96" t="str">
        <f>'Matriz consolidada 2025'!S10</f>
        <v>PLANES</v>
      </c>
      <c r="J10" s="96" t="str">
        <f>'Matriz consolidada 2025'!T10</f>
        <v>PLANES ESTRATEGICOS INSTITUCIONALES</v>
      </c>
      <c r="K10" s="96" t="str">
        <f>'Matriz consolidada 2025'!AU10</f>
        <v>MEDIO</v>
      </c>
      <c r="L10" s="96" t="str">
        <f>'Matriz consolidada 2025'!AV10</f>
        <v>INFORMACIÓN PÚBLICA</v>
      </c>
      <c r="M10" s="96" t="str">
        <f>'Matriz consolidada 2025'!AW10</f>
        <v>IPB</v>
      </c>
      <c r="N10" s="96" t="str">
        <f>'Matriz consolidada 2025'!AX10</f>
        <v>LEY 1712 DE 2014 LEY DE TRANSPARENCIA Y DERECHO DE ACCESO A LA INFORMACIÓN. ARTÍCULO 6 DEFINICIONES LITERAL B.</v>
      </c>
      <c r="O10" s="96" t="str">
        <f>'Matriz consolidada 2025'!AY10</f>
        <v>N/A</v>
      </c>
      <c r="P10" s="96" t="str">
        <f>'Matriz consolidada 2025'!AZ10</f>
        <v xml:space="preserve">N/A
</v>
      </c>
      <c r="Q10" s="96" t="str">
        <f>'Matriz consolidada 2025'!BA10</f>
        <v>SIN RESERVA</v>
      </c>
      <c r="R10" s="140">
        <f>'Matriz consolidada 2025'!BB10</f>
        <v>45848</v>
      </c>
      <c r="S10" s="97" t="str">
        <f>'Matriz consolidada 2025'!BC10</f>
        <v>N/A</v>
      </c>
    </row>
    <row r="11" spans="1:37" ht="56.25" hidden="1" x14ac:dyDescent="0.2">
      <c r="A11" s="139">
        <f>'Matriz consolidada 2025'!A11</f>
        <v>8</v>
      </c>
      <c r="B11" s="95" t="str">
        <f>'Matriz consolidada 2025'!B11</f>
        <v>ESTRATEGICOS</v>
      </c>
      <c r="C11" s="95" t="str">
        <f>'Matriz consolidada 2025'!C11</f>
        <v xml:space="preserve">GESTIÓN DEL DIRECCIONAMIENTO ESTRATÉGICO </v>
      </c>
      <c r="D11" s="95" t="str">
        <f>'Matriz consolidada 2025'!D11</f>
        <v>OFICINA ASESORA DE PLANEACIÓN</v>
      </c>
      <c r="E11" s="95" t="str">
        <f>'Matriz consolidada 2025'!E11</f>
        <v>BOLETÍN DE SEGUIMIENTO AL PRESUPUESTO SECTORIAL</v>
      </c>
      <c r="F11" s="95" t="str">
        <f>'Matriz consolidada 2025'!J11</f>
        <v>DIGITAL</v>
      </c>
      <c r="G11" s="95" t="str">
        <f>'Matriz consolidada 2025'!K11</f>
        <v>ESPAÑOL</v>
      </c>
      <c r="H11" s="96" t="str">
        <f>'Matriz consolidada 2025'!P11</f>
        <v>PDF</v>
      </c>
      <c r="I11" s="96" t="str">
        <f>'Matriz consolidada 2025'!S11</f>
        <v>PRESUPUESTOS</v>
      </c>
      <c r="J11" s="96" t="str">
        <f>'Matriz consolidada 2025'!T11</f>
        <v>PRESUPUESTOS ENTIDADES DEL SECTOR CULTURA, RECREACIÓN Y DEPORTE</v>
      </c>
      <c r="K11" s="96" t="str">
        <f>'Matriz consolidada 2025'!AU11</f>
        <v>MEDIO</v>
      </c>
      <c r="L11" s="96" t="str">
        <f>'Matriz consolidada 2025'!AV11</f>
        <v>INFORMACIÓN PÚBLICA</v>
      </c>
      <c r="M11" s="96" t="str">
        <f>'Matriz consolidada 2025'!AW11</f>
        <v>IPB</v>
      </c>
      <c r="N11" s="96" t="str">
        <f>'Matriz consolidada 2025'!AX11</f>
        <v>LEY 1712 DE 2014 LEY DE TRANSPARENCIA Y DERECHO DE ACCESO A LA INFORMACIÓN. ARTÍCULO 6 DEFINICIONES LITERAL B.</v>
      </c>
      <c r="O11" s="96" t="str">
        <f>'Matriz consolidada 2025'!AY11</f>
        <v>N/A</v>
      </c>
      <c r="P11" s="96" t="str">
        <f>'Matriz consolidada 2025'!AZ11</f>
        <v xml:space="preserve">N/A
</v>
      </c>
      <c r="Q11" s="96" t="str">
        <f>'Matriz consolidada 2025'!BA11</f>
        <v>SIN RESERVA</v>
      </c>
      <c r="R11" s="140">
        <f>'Matriz consolidada 2025'!BB11</f>
        <v>45846</v>
      </c>
      <c r="S11" s="97" t="str">
        <f>'Matriz consolidada 2025'!BC11</f>
        <v>N/A</v>
      </c>
    </row>
    <row r="12" spans="1:37" ht="236.25" hidden="1" x14ac:dyDescent="0.2">
      <c r="A12" s="139">
        <f>'Matriz consolidada 2025'!A12</f>
        <v>9</v>
      </c>
      <c r="B12" s="95" t="str">
        <f>'Matriz consolidada 2025'!B12</f>
        <v>ESTRATEGICOS</v>
      </c>
      <c r="C12" s="95" t="str">
        <f>'Matriz consolidada 2025'!C12</f>
        <v xml:space="preserve">GESTIÓN DE LA MEJORA CONTINUA </v>
      </c>
      <c r="D12" s="95" t="str">
        <f>'Matriz consolidada 2025'!D12</f>
        <v>OFICINA ASESORA DE PLANEACIÓN</v>
      </c>
      <c r="E12" s="95" t="str">
        <f>'Matriz consolidada 2025'!E12</f>
        <v>DOCUMENTOS DEL SISTEMA DE GESTIÓN</v>
      </c>
      <c r="F12" s="95" t="str">
        <f>'Matriz consolidada 2025'!J12</f>
        <v>DIGITAL</v>
      </c>
      <c r="G12" s="95" t="str">
        <f>'Matriz consolidada 2025'!K12</f>
        <v>ESPAÑOL</v>
      </c>
      <c r="H12" s="96" t="str">
        <f>'Matriz consolidada 2025'!P12</f>
        <v>.DOC, .PDF, .XLS</v>
      </c>
      <c r="I12" s="96" t="str">
        <f>'Matriz consolidada 2025'!S12</f>
        <v>INSTRUMENTOS DEL MODELO INTEGRADO DE GESTIÓN</v>
      </c>
      <c r="J12" s="96" t="str">
        <f>'Matriz consolidada 2025'!T12</f>
        <v>PROCEDIMIENTOS DEL MODELO INTEGRADO DE PLANEACIÓN Y GESTIÓN
PROCESOS DEL MODELO INTEGRADO DE PLANEACIÓN Y GESTIÓN
MAPAS DE RIESGOS GESTIÓN DEL RIESGO
PLANES DE ACCIÓN DEL MODELO INTEGRADO DE PLANEACIÓN Y GESTIÓN
PLANES DE ACCIONES CORRECTIVAS Y DE MEJORA
PLANES DE AUDITORIA DE MODELO INTEGRADO DE PLANEACIÓN Y GESTIÓN</v>
      </c>
      <c r="K12" s="96" t="str">
        <f>'Matriz consolidada 2025'!AU12</f>
        <v>MEDIO</v>
      </c>
      <c r="L12" s="96" t="str">
        <f>'Matriz consolidada 2025'!AV12</f>
        <v>INFORMACIÓN PÚBLICA</v>
      </c>
      <c r="M12" s="96" t="str">
        <f>'Matriz consolidada 2025'!AW12</f>
        <v>IPB</v>
      </c>
      <c r="N12" s="96" t="str">
        <f>'Matriz consolidada 2025'!AX12</f>
        <v>LEY 1712 DE 2014 LEY DE TRANSPARENCIA Y DERECHO DE ACCESO A LA INFORMACIÓN. ARTÍCULO 6 DEFINICIONES LITERAL B.</v>
      </c>
      <c r="O12" s="96" t="str">
        <f>'Matriz consolidada 2025'!AY12</f>
        <v>N/A</v>
      </c>
      <c r="P12" s="96" t="str">
        <f>'Matriz consolidada 2025'!AZ12</f>
        <v xml:space="preserve">N/A
</v>
      </c>
      <c r="Q12" s="96" t="str">
        <f>'Matriz consolidada 2025'!BA12</f>
        <v>SIN RESERVA</v>
      </c>
      <c r="R12" s="140">
        <f>'Matriz consolidada 2025'!BB12</f>
        <v>45846</v>
      </c>
      <c r="S12" s="97" t="str">
        <f>'Matriz consolidada 2025'!BC12</f>
        <v>N/A</v>
      </c>
    </row>
    <row r="13" spans="1:37" ht="157.5" hidden="1" x14ac:dyDescent="0.2">
      <c r="A13" s="139">
        <f>'Matriz consolidada 2025'!A13</f>
        <v>10</v>
      </c>
      <c r="B13" s="95" t="str">
        <f>'Matriz consolidada 2025'!B13</f>
        <v>ESTRATEGICOS</v>
      </c>
      <c r="C13" s="95" t="str">
        <f>'Matriz consolidada 2025'!C13</f>
        <v xml:space="preserve">GESTIÓN DE LA MEJORA CONTINUA </v>
      </c>
      <c r="D13" s="95" t="str">
        <f>'Matriz consolidada 2025'!D13</f>
        <v>OFICINA ASESORA DE PLANEACIÓN</v>
      </c>
      <c r="E13" s="95" t="str">
        <f>'Matriz consolidada 2025'!E13</f>
        <v>INSTRUMENTOS DE SEGUIMIENTO DEL SISTEMA DE GESTIÓN</v>
      </c>
      <c r="F13" s="95" t="str">
        <f>'Matriz consolidada 2025'!J13</f>
        <v>DIGITAL</v>
      </c>
      <c r="G13" s="95" t="str">
        <f>'Matriz consolidada 2025'!K13</f>
        <v>ESPAÑOL</v>
      </c>
      <c r="H13" s="96" t="str">
        <f>'Matriz consolidada 2025'!P13</f>
        <v>.DOC, .PDF, .XLS</v>
      </c>
      <c r="I13" s="96" t="str">
        <f>'Matriz consolidada 2025'!S13</f>
        <v>INSTRUMENTOS DEL MODELO INTEGRADO DE GESTIÓN</v>
      </c>
      <c r="J13" s="96" t="str">
        <f>'Matriz consolidada 2025'!T13</f>
        <v xml:space="preserve">
MAPAS DE RIESGOS GESTIÓN DEL RIESGO
PLANES DE ACCIÓN DEL MODELO INTEGRADO DE PLANEACIÓN Y GESTIÓN
PLANES DE ACCIONES CORRECTIVAS Y DE MEJORA
PLANES DE AUDITORIA DE MODELO INTEGRADO DE PLANEACIÓN Y GESTIÓN</v>
      </c>
      <c r="K13" s="96" t="str">
        <f>'Matriz consolidada 2025'!AU13</f>
        <v>MEDIO</v>
      </c>
      <c r="L13" s="96" t="str">
        <f>'Matriz consolidada 2025'!AV13</f>
        <v>INFORMACIÓN PÚBLICA</v>
      </c>
      <c r="M13" s="96" t="str">
        <f>'Matriz consolidada 2025'!AW13</f>
        <v>IPB</v>
      </c>
      <c r="N13" s="96" t="str">
        <f>'Matriz consolidada 2025'!AX13</f>
        <v>LEY 1712 DE 2014 LEY DE TRANSPARENCIA Y DERECHO DE ACCESO A LA INFORMACIÓN. ARTÍCULO 6 DEFINICIONES LITERAL B.</v>
      </c>
      <c r="O13" s="96" t="str">
        <f>'Matriz consolidada 2025'!AY13</f>
        <v>N/A</v>
      </c>
      <c r="P13" s="96" t="str">
        <f>'Matriz consolidada 2025'!AZ13</f>
        <v xml:space="preserve">N/A
</v>
      </c>
      <c r="Q13" s="96" t="str">
        <f>'Matriz consolidada 2025'!BA13</f>
        <v>SIN RESERVA</v>
      </c>
      <c r="R13" s="140">
        <f>'Matriz consolidada 2025'!BB13</f>
        <v>45846</v>
      </c>
      <c r="S13" s="97" t="str">
        <f>'Matriz consolidada 2025'!BC13</f>
        <v>N/A</v>
      </c>
    </row>
    <row r="14" spans="1:37" ht="56.25" hidden="1" x14ac:dyDescent="0.2">
      <c r="A14" s="139">
        <f>'Matriz consolidada 2025'!A14</f>
        <v>11</v>
      </c>
      <c r="B14" s="95" t="str">
        <f>'Matriz consolidada 2025'!B14</f>
        <v>ESTRATEGICOS</v>
      </c>
      <c r="C14" s="95" t="str">
        <f>'Matriz consolidada 2025'!C14</f>
        <v>GESTIÓN DEL CONOCIMIENTO Y LA INNOVACIÒN</v>
      </c>
      <c r="D14" s="95" t="str">
        <f>'Matriz consolidada 2025'!D14</f>
        <v>OFICINA ASESORA DE PLANEACIÓN</v>
      </c>
      <c r="E14" s="95" t="str">
        <f>'Matriz consolidada 2025'!E14</f>
        <v>REPOSITORIO DE LA OFICINA ASESORA DE PLANEACIÓN</v>
      </c>
      <c r="F14" s="95" t="str">
        <f>'Matriz consolidada 2025'!J14</f>
        <v>DIGITAL</v>
      </c>
      <c r="G14" s="95" t="str">
        <f>'Matriz consolidada 2025'!K14</f>
        <v>ESPAÑOL</v>
      </c>
      <c r="H14" s="96" t="str">
        <f>'Matriz consolidada 2025'!P14</f>
        <v>PDF, XLS, DOC</v>
      </c>
      <c r="I14" s="96" t="str">
        <f>'Matriz consolidada 2025'!S14</f>
        <v>INSTRUMENTOS DEL MODELO INTEGRADO DE PLANEACIÓN Y GESTIÓN</v>
      </c>
      <c r="J14" s="96" t="str">
        <f>'Matriz consolidada 2025'!T14</f>
        <v>PLANES DE ACCIÓN DEL MODELO INTEGRADO DE PLANEACIÓN Y GESTIÓN</v>
      </c>
      <c r="K14" s="96" t="str">
        <f>'Matriz consolidada 2025'!AU14</f>
        <v>MEDIO</v>
      </c>
      <c r="L14" s="96" t="str">
        <f>'Matriz consolidada 2025'!AV14</f>
        <v>INFORMACIÓN PÚBLICA</v>
      </c>
      <c r="M14" s="96" t="str">
        <f>'Matriz consolidada 2025'!AW14</f>
        <v>IPB</v>
      </c>
      <c r="N14" s="96" t="str">
        <f>'Matriz consolidada 2025'!AX14</f>
        <v>LEY 1712 DE 2014 LEY DE TRANSPARENCIA Y DERECHO DE ACCESO A LA INFORMACIÓN. ARTÍCULO 6 DEFINICIONES LITERAL B.</v>
      </c>
      <c r="O14" s="96" t="str">
        <f>'Matriz consolidada 2025'!AY14</f>
        <v>N/A</v>
      </c>
      <c r="P14" s="96" t="str">
        <f>'Matriz consolidada 2025'!AZ14</f>
        <v xml:space="preserve">N/A
</v>
      </c>
      <c r="Q14" s="96" t="str">
        <f>'Matriz consolidada 2025'!BA14</f>
        <v>SIN RESERVA</v>
      </c>
      <c r="R14" s="140">
        <f>'Matriz consolidada 2025'!BB14</f>
        <v>45846</v>
      </c>
      <c r="S14" s="97" t="str">
        <f>'Matriz consolidada 2025'!BC14</f>
        <v>N/A</v>
      </c>
    </row>
    <row r="15" spans="1:37" ht="56.25" hidden="1" x14ac:dyDescent="0.2">
      <c r="A15" s="139">
        <f>'Matriz consolidada 2025'!A15</f>
        <v>12</v>
      </c>
      <c r="B15" s="95" t="str">
        <f>'Matriz consolidada 2025'!B15</f>
        <v>ESTRATEGICOS</v>
      </c>
      <c r="C15" s="95" t="str">
        <f>'Matriz consolidada 2025'!C15</f>
        <v>GESTIÓN DEL CONOCIMIENTO Y LA INNOVACIÒN</v>
      </c>
      <c r="D15" s="95" t="str">
        <f>'Matriz consolidada 2025'!D15</f>
        <v>OFICINA ASESORA DE PLANEACIÓN</v>
      </c>
      <c r="E15" s="95" t="str">
        <f>'Matriz consolidada 2025'!E15</f>
        <v>GESTIÓN DEL CONOCIMIENTO E INNOVACIÓN</v>
      </c>
      <c r="F15" s="95" t="str">
        <f>'Matriz consolidada 2025'!J15</f>
        <v>DIGITAL</v>
      </c>
      <c r="G15" s="95" t="str">
        <f>'Matriz consolidada 2025'!K15</f>
        <v>ESPAÑOL</v>
      </c>
      <c r="H15" s="96" t="str">
        <f>'Matriz consolidada 2025'!P15</f>
        <v>BASES DE DATOS</v>
      </c>
      <c r="I15" s="96" t="str">
        <f>'Matriz consolidada 2025'!S15</f>
        <v>INSTRUMENTOS DEL MODELO INTEGRADO DE PLANEACIÓN Y GESTIÓN</v>
      </c>
      <c r="J15" s="96" t="str">
        <f>'Matriz consolidada 2025'!T15</f>
        <v xml:space="preserve">INFORMES DE ANALISIS ESTRATÉGICOS SECTORIALE
</v>
      </c>
      <c r="K15" s="96" t="str">
        <f>'Matriz consolidada 2025'!AU15</f>
        <v>MEDIO</v>
      </c>
      <c r="L15" s="96" t="str">
        <f>'Matriz consolidada 2025'!AV15</f>
        <v>INFORMACIÓN PÚBLICA</v>
      </c>
      <c r="M15" s="96" t="str">
        <f>'Matriz consolidada 2025'!AW15</f>
        <v>IPB</v>
      </c>
      <c r="N15" s="96" t="str">
        <f>'Matriz consolidada 2025'!AX15</f>
        <v>LEY 1712 DE 2014 LEY DE TRANSPARENCIA Y DERECHO DE ACCESO A LA INFORMACIÓN. ARTÍCULO 6 DEFINICIONES LITERAL B.</v>
      </c>
      <c r="O15" s="96" t="str">
        <f>'Matriz consolidada 2025'!AY15</f>
        <v>N/A</v>
      </c>
      <c r="P15" s="96" t="str">
        <f>'Matriz consolidada 2025'!AZ15</f>
        <v xml:space="preserve">N/A
</v>
      </c>
      <c r="Q15" s="96" t="str">
        <f>'Matriz consolidada 2025'!BA15</f>
        <v>SIN RESERVA</v>
      </c>
      <c r="R15" s="140">
        <f>'Matriz consolidada 2025'!BB15</f>
        <v>45846</v>
      </c>
      <c r="S15" s="97" t="str">
        <f>'Matriz consolidada 2025'!BC15</f>
        <v>N/A</v>
      </c>
    </row>
    <row r="16" spans="1:37" ht="409.5" x14ac:dyDescent="0.2">
      <c r="A16" s="139">
        <f>'Matriz consolidada 2025'!A16</f>
        <v>13</v>
      </c>
      <c r="B16" s="95" t="str">
        <f>'Matriz consolidada 2025'!B16</f>
        <v>ESTRATEGICOS</v>
      </c>
      <c r="C16" s="95" t="str">
        <f>'Matriz consolidada 2025'!C16</f>
        <v xml:space="preserve">GESTIÓN DEL RELACIONAMIENTO CON LA CIUDADANÍA 
</v>
      </c>
      <c r="D16" s="95" t="str">
        <f>'Matriz consolidada 2025'!D16</f>
        <v>DIRECCIÓN DE GESTIÓN CORPORATIVA Y RELACIÓN CON EL CIUDADANO</v>
      </c>
      <c r="E16" s="95" t="str">
        <f>'Matriz consolidada 2025'!E16</f>
        <v>MATRIZ REGISTRO Y CONTROL PQRS</v>
      </c>
      <c r="F16" s="95" t="str">
        <f>'Matriz consolidada 2025'!J16</f>
        <v>DIGITAL</v>
      </c>
      <c r="G16" s="95" t="str">
        <f>'Matriz consolidada 2025'!K16</f>
        <v>ESPAÑOL</v>
      </c>
      <c r="H16" s="96" t="str">
        <f>'Matriz consolidada 2025'!P16</f>
        <v>XLS</v>
      </c>
      <c r="I16" s="96" t="str">
        <f>'Matriz consolidada 2025'!S16</f>
        <v>N/A</v>
      </c>
      <c r="J16" s="96" t="str">
        <f>'Matriz consolidada 2025'!T16</f>
        <v>N/A</v>
      </c>
      <c r="K16" s="96" t="str">
        <f>'Matriz consolidada 2025'!AU16</f>
        <v>ALTO</v>
      </c>
      <c r="L16" s="96" t="str">
        <f>'Matriz consolidada 2025'!AV16</f>
        <v>INFORMACIÓN PÚBLICA CLASIFICADA</v>
      </c>
      <c r="M16" s="96" t="str">
        <f>'Matriz consolidada 2025'!AW16</f>
        <v>IPC</v>
      </c>
      <c r="N16" s="96" t="str">
        <f>'Matriz consolidada 2025'!AX16</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16" s="96" t="str">
        <f>'Matriz consolidada 2025'!AY16</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16" s="96" t="str">
        <f>'Matriz consolidada 2025'!AZ16</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16" s="96" t="str">
        <f>'Matriz consolidada 2025'!BA16</f>
        <v>RESERVA PARCIAL</v>
      </c>
      <c r="R16" s="140">
        <f>'Matriz consolidada 2025'!BB16</f>
        <v>45827</v>
      </c>
      <c r="S16" s="97" t="str">
        <f>'Matriz consolidada 2025'!BC16</f>
        <v>PERMANENTE</v>
      </c>
    </row>
    <row r="17" spans="1:19" ht="90" hidden="1" x14ac:dyDescent="0.2">
      <c r="A17" s="139">
        <f>'Matriz consolidada 2025'!A17</f>
        <v>14</v>
      </c>
      <c r="B17" s="95" t="str">
        <f>'Matriz consolidada 2025'!B17</f>
        <v>ESTRATEGICOS</v>
      </c>
      <c r="C17" s="95" t="str">
        <f>'Matriz consolidada 2025'!C17</f>
        <v xml:space="preserve">GESTIÓN DEL RELACIONAMIENTO CON LA CIUDADANÍA 
</v>
      </c>
      <c r="D17" s="95" t="str">
        <f>'Matriz consolidada 2025'!D17</f>
        <v>DIRECCIÓN DE GESTIÓN CORPORATIVA Y RELACIÓN CON EL CIUDADANO</v>
      </c>
      <c r="E17" s="95" t="str">
        <f>'Matriz consolidada 2025'!E17</f>
        <v>INFORMES SOBRE ACCESO A INFORMACIÓN, QUEJAS Y RECLAMOS E INFORME ENCUESTAS DE SATISFACCIÓN</v>
      </c>
      <c r="F17" s="95" t="str">
        <f>'Matriz consolidada 2025'!J17</f>
        <v>DIGITAL</v>
      </c>
      <c r="G17" s="95" t="str">
        <f>'Matriz consolidada 2025'!K17</f>
        <v>ESPAÑOL</v>
      </c>
      <c r="H17" s="96" t="str">
        <f>'Matriz consolidada 2025'!P17</f>
        <v>PDF</v>
      </c>
      <c r="I17" s="96" t="str">
        <f>'Matriz consolidada 2025'!S17</f>
        <v>ATENCIONES Y ORIENTACIONES AL CIUDADANO 2025</v>
      </c>
      <c r="J17" s="96" t="str">
        <f>'Matriz consolidada 2025'!T17</f>
        <v>INFORME PERIÓDICO DEL PUNTO DE ATENCIÓN</v>
      </c>
      <c r="K17" s="96" t="str">
        <f>'Matriz consolidada 2025'!AU17</f>
        <v>BAJO</v>
      </c>
      <c r="L17" s="96" t="str">
        <f>'Matriz consolidada 2025'!AV17</f>
        <v>INFORMACIÓN PÚBLICA</v>
      </c>
      <c r="M17" s="96" t="str">
        <f>'Matriz consolidada 2025'!AW17</f>
        <v>IPB</v>
      </c>
      <c r="N17" s="96" t="str">
        <f>'Matriz consolidada 2025'!AX17</f>
        <v>LEY 1712 DE 2014 LEY DE TRANSPARENCIA Y DERECHO DE ACCESO A LA INFORMACIÓN. ARTÍCULO 6 DEFINICIONES LITERAL B.</v>
      </c>
      <c r="O17" s="96" t="str">
        <f>'Matriz consolidada 2025'!AY17</f>
        <v>N/A</v>
      </c>
      <c r="P17" s="96" t="str">
        <f>'Matriz consolidada 2025'!AZ17</f>
        <v xml:space="preserve">N/A
</v>
      </c>
      <c r="Q17" s="96" t="str">
        <f>'Matriz consolidada 2025'!BA17</f>
        <v>SIN RESERVA</v>
      </c>
      <c r="R17" s="140">
        <f>'Matriz consolidada 2025'!BB17</f>
        <v>45827</v>
      </c>
      <c r="S17" s="97" t="str">
        <f>'Matriz consolidada 2025'!BC17</f>
        <v>N/A</v>
      </c>
    </row>
    <row r="18" spans="1:19" ht="409.5" x14ac:dyDescent="0.2">
      <c r="A18" s="139">
        <f>'Matriz consolidada 2025'!A18</f>
        <v>15</v>
      </c>
      <c r="B18" s="95" t="str">
        <f>'Matriz consolidada 2025'!B18</f>
        <v>ESTRATEGICOS</v>
      </c>
      <c r="C18" s="95" t="str">
        <f>'Matriz consolidada 2025'!C18</f>
        <v xml:space="preserve">GESTIÓN DEL RELACIONAMIENTO CON LA CIUDADANÍA 
</v>
      </c>
      <c r="D18" s="95" t="str">
        <f>'Matriz consolidada 2025'!D18</f>
        <v>DIRECCIÓN DE GESTIÓN CORPORATIVA Y RELACIÓN CON EL CIUDADANO</v>
      </c>
      <c r="E18" s="95" t="str">
        <f>'Matriz consolidada 2025'!E18</f>
        <v>REGISTRO DE ATENCIONES TELEFONICAS, PRESENCIALES Y VIRTUALES (CHAT)</v>
      </c>
      <c r="F18" s="95" t="str">
        <f>'Matriz consolidada 2025'!J18</f>
        <v>DIGITAL</v>
      </c>
      <c r="G18" s="95" t="str">
        <f>'Matriz consolidada 2025'!K18</f>
        <v>ESPAÑOL</v>
      </c>
      <c r="H18" s="96" t="str">
        <f>'Matriz consolidada 2025'!P18</f>
        <v>XLS</v>
      </c>
      <c r="I18" s="96" t="str">
        <f>'Matriz consolidada 2025'!S18</f>
        <v>N/A</v>
      </c>
      <c r="J18" s="96" t="str">
        <f>'Matriz consolidada 2025'!T18</f>
        <v>N/A</v>
      </c>
      <c r="K18" s="96" t="str">
        <f>'Matriz consolidada 2025'!AU18</f>
        <v>MEDIO</v>
      </c>
      <c r="L18" s="96" t="str">
        <f>'Matriz consolidada 2025'!AV18</f>
        <v>INFORMACIÓN PÚBLICA CLASIFICADA</v>
      </c>
      <c r="M18" s="96" t="str">
        <f>'Matriz consolidada 2025'!AW18</f>
        <v>IPC</v>
      </c>
      <c r="N18" s="96" t="str">
        <f>'Matriz consolidada 2025'!AX18</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18" s="96" t="str">
        <f>'Matriz consolidada 2025'!AY18</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18" s="96" t="str">
        <f>'Matriz consolidada 2025'!AZ18</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18" s="96" t="str">
        <f>'Matriz consolidada 2025'!BA18</f>
        <v>RESERVA PARCIAL</v>
      </c>
      <c r="R18" s="140">
        <f>'Matriz consolidada 2025'!BB18</f>
        <v>45827</v>
      </c>
      <c r="S18" s="97" t="str">
        <f>'Matriz consolidada 2025'!BC18</f>
        <v>PERMANENTE</v>
      </c>
    </row>
    <row r="19" spans="1:19" ht="409.5" x14ac:dyDescent="0.2">
      <c r="A19" s="139">
        <f>'Matriz consolidada 2025'!A19</f>
        <v>16</v>
      </c>
      <c r="B19" s="95" t="str">
        <f>'Matriz consolidada 2025'!B19</f>
        <v>ESTRATEGICOS</v>
      </c>
      <c r="C19" s="95" t="str">
        <f>'Matriz consolidada 2025'!C19</f>
        <v xml:space="preserve">GESTIÓN DEL RELACIONAMIENTO CON LA CIUDADANÍA 
</v>
      </c>
      <c r="D19" s="95" t="str">
        <f>'Matriz consolidada 2025'!D19</f>
        <v>DIRECCIÓN DE GESTIÓN CORPORATIVA Y RELACIÓN CON EL CIUDADANO</v>
      </c>
      <c r="E19" s="95" t="str">
        <f>'Matriz consolidada 2025'!E19</f>
        <v>ENCUESTAS DE MEDICIÓN DE LA EXPERIENCIA CIUDADANA</v>
      </c>
      <c r="F19" s="95" t="str">
        <f>'Matriz consolidada 2025'!J19</f>
        <v>DIGITAL</v>
      </c>
      <c r="G19" s="95" t="str">
        <f>'Matriz consolidada 2025'!K19</f>
        <v>ESPAÑOL</v>
      </c>
      <c r="H19" s="96" t="str">
        <f>'Matriz consolidada 2025'!P19</f>
        <v>XLS</v>
      </c>
      <c r="I19" s="96" t="str">
        <f>'Matriz consolidada 2025'!S19</f>
        <v>N/A</v>
      </c>
      <c r="J19" s="96" t="str">
        <f>'Matriz consolidada 2025'!T19</f>
        <v>N/A</v>
      </c>
      <c r="K19" s="96" t="str">
        <f>'Matriz consolidada 2025'!AU19</f>
        <v>MEDIO</v>
      </c>
      <c r="L19" s="96" t="str">
        <f>'Matriz consolidada 2025'!AV19</f>
        <v>INFORMACIÓN PÚBLICA CLASIFICADA</v>
      </c>
      <c r="M19" s="96" t="str">
        <f>'Matriz consolidada 2025'!AW19</f>
        <v>IPC</v>
      </c>
      <c r="N19" s="96" t="str">
        <f>'Matriz consolidada 2025'!AX19</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19" s="96" t="str">
        <f>'Matriz consolidada 2025'!AY19</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19" s="96" t="str">
        <f>'Matriz consolidada 2025'!AZ19</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19" s="96" t="str">
        <f>'Matriz consolidada 2025'!BA19</f>
        <v>RESERVA PARCIAL</v>
      </c>
      <c r="R19" s="140">
        <f>'Matriz consolidada 2025'!BB19</f>
        <v>45827</v>
      </c>
      <c r="S19" s="97" t="str">
        <f>'Matriz consolidada 2025'!BC19</f>
        <v>PERMANENTE</v>
      </c>
    </row>
    <row r="20" spans="1:19" ht="409.5" x14ac:dyDescent="0.2">
      <c r="A20" s="139">
        <f>'Matriz consolidada 2025'!A20</f>
        <v>17</v>
      </c>
      <c r="B20" s="95" t="str">
        <f>'Matriz consolidada 2025'!B20</f>
        <v>ESTRATEGICOS</v>
      </c>
      <c r="C20" s="95" t="str">
        <f>'Matriz consolidada 2025'!C20</f>
        <v xml:space="preserve">GESTIÓN DEL RELACIONAMIENTO CON LA CIUDADANÍA 
</v>
      </c>
      <c r="D20" s="95" t="str">
        <f>'Matriz consolidada 2025'!D20</f>
        <v>DIRECCIÓN DE GESTIÓN CORPORATIVA Y RELACIÓN CON EL CIUDADANO</v>
      </c>
      <c r="E20" s="95" t="str">
        <f>'Matriz consolidada 2025'!E20</f>
        <v>EXPEDIENTE ATENCIONES Y ORIENTACIONES AL CIUDADANO</v>
      </c>
      <c r="F20" s="95" t="str">
        <f>'Matriz consolidada 2025'!J20</f>
        <v>DIGITAL</v>
      </c>
      <c r="G20" s="95" t="str">
        <f>'Matriz consolidada 2025'!K20</f>
        <v>ESPAÑOL</v>
      </c>
      <c r="H20" s="96" t="str">
        <f>'Matriz consolidada 2025'!P20</f>
        <v xml:space="preserve">.PDF
</v>
      </c>
      <c r="I20" s="96" t="str">
        <f>'Matriz consolidada 2025'!S20</f>
        <v>ATENCIONES Y ORIENTACIONES AL CIUDADANO</v>
      </c>
      <c r="J20" s="96" t="str">
        <f>'Matriz consolidada 2025'!T20</f>
        <v>ATENCIONES Y ORIENTACIONES AL CIUDADANO</v>
      </c>
      <c r="K20" s="96" t="str">
        <f>'Matriz consolidada 2025'!AU20</f>
        <v>ALTO</v>
      </c>
      <c r="L20" s="96" t="str">
        <f>'Matriz consolidada 2025'!AV20</f>
        <v>INFORMACIÓN PÚBLICA CLASIFICADA</v>
      </c>
      <c r="M20" s="96" t="str">
        <f>'Matriz consolidada 2025'!AW20</f>
        <v>IPC</v>
      </c>
      <c r="N20" s="96" t="str">
        <f>'Matriz consolidada 2025'!AX20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20" s="96" t="str">
        <f>'Matriz consolidada 2025'!AY20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20" s="96" t="str">
        <f>'Matriz consolidada 2025'!AZ20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20" s="96" t="str">
        <f>'Matriz consolidada 2025'!BA20</f>
        <v>RESERVA PARCIAL</v>
      </c>
      <c r="R20" s="140">
        <f>'Matriz consolidada 2025'!BB20</f>
        <v>45827</v>
      </c>
      <c r="S20" s="97" t="str">
        <f>'Matriz consolidada 2025'!BC20</f>
        <v>PERMANENTE</v>
      </c>
    </row>
    <row r="21" spans="1:19" ht="409.5" x14ac:dyDescent="0.2">
      <c r="A21" s="139">
        <f>'Matriz consolidada 2025'!A21</f>
        <v>18</v>
      </c>
      <c r="B21" s="95" t="str">
        <f>'Matriz consolidada 2025'!B21</f>
        <v>ESTRATEGICOS</v>
      </c>
      <c r="C21" s="95" t="str">
        <f>'Matriz consolidada 2025'!C21</f>
        <v xml:space="preserve">GESTIÓN DEL RELACIONAMIENTO CON LA CIUDADANÍA 
</v>
      </c>
      <c r="D21" s="95" t="str">
        <f>'Matriz consolidada 2025'!D21</f>
        <v>DIRECCIÓN DE GESTIÓN CORPORATIVA Y RELACIÓN CON EL CIUDADANO</v>
      </c>
      <c r="E21" s="95" t="str">
        <f>'Matriz consolidada 2025'!E21</f>
        <v>EXPEDIENTE DE TRASLADOS POR COMPETENCIA</v>
      </c>
      <c r="F21" s="95" t="str">
        <f>'Matriz consolidada 2025'!J21</f>
        <v>DIGITAL</v>
      </c>
      <c r="G21" s="95" t="str">
        <f>'Matriz consolidada 2025'!K21</f>
        <v>ESPAÑOL</v>
      </c>
      <c r="H21" s="96" t="str">
        <f>'Matriz consolidada 2025'!P21</f>
        <v>.PDF</v>
      </c>
      <c r="I21" s="96" t="str">
        <f>'Matriz consolidada 2025'!S21</f>
        <v>TRASLADOS</v>
      </c>
      <c r="J21" s="96" t="str">
        <f>'Matriz consolidada 2025'!T21</f>
        <v>TRASLADOS POR COMPETENCIA</v>
      </c>
      <c r="K21" s="96" t="str">
        <f>'Matriz consolidada 2025'!AU21</f>
        <v>ALTO</v>
      </c>
      <c r="L21" s="96" t="str">
        <f>'Matriz consolidada 2025'!AV21</f>
        <v>INFORMACIÓN PÚBLICA CLASIFICADA</v>
      </c>
      <c r="M21" s="96" t="str">
        <f>'Matriz consolidada 2025'!AW21</f>
        <v>IPC</v>
      </c>
      <c r="N21" s="96" t="str">
        <f>'Matriz consolidada 2025'!AX21</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21" s="96" t="str">
        <f>'Matriz consolidada 2025'!AY21</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21" s="96" t="str">
        <f>'Matriz consolidada 2025'!AZ21</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21" s="96" t="str">
        <f>'Matriz consolidada 2025'!BA21</f>
        <v>RESERVA PARCIAL</v>
      </c>
      <c r="R21" s="140">
        <f>'Matriz consolidada 2025'!BB21</f>
        <v>45520</v>
      </c>
      <c r="S21" s="97" t="str">
        <f>'Matriz consolidada 2025'!BC21</f>
        <v>PERMANENTE</v>
      </c>
    </row>
    <row r="22" spans="1:19" ht="67.5" hidden="1" x14ac:dyDescent="0.2">
      <c r="A22" s="139">
        <f>'Matriz consolidada 2025'!A22</f>
        <v>19</v>
      </c>
      <c r="B22" s="95" t="str">
        <f>'Matriz consolidada 2025'!B22</f>
        <v>ESTRATEGICOS</v>
      </c>
      <c r="C22" s="95" t="str">
        <f>'Matriz consolidada 2025'!C22</f>
        <v xml:space="preserve">GESTIÓN DEL RELACIONAMIENTO CON LA CIUDADANÍA 
</v>
      </c>
      <c r="D22" s="95" t="str">
        <f>'Matriz consolidada 2025'!D22</f>
        <v>DIRECCIÓN DE GESTIÓN CORPORATIVA Y RELACIÓN CON EL CIUDADANO</v>
      </c>
      <c r="E22" s="95" t="str">
        <f>'Matriz consolidada 2025'!E22</f>
        <v>BASE DE ACTOS ADMINISTRATIVOS 2021 - 2022</v>
      </c>
      <c r="F22" s="95" t="str">
        <f>'Matriz consolidada 2025'!J22</f>
        <v>DIGITAL</v>
      </c>
      <c r="G22" s="95" t="str">
        <f>'Matriz consolidada 2025'!K22</f>
        <v>ESPAÑOL</v>
      </c>
      <c r="H22" s="96" t="str">
        <f>'Matriz consolidada 2025'!P22</f>
        <v>.XLSX</v>
      </c>
      <c r="I22" s="96" t="str">
        <f>'Matriz consolidada 2025'!S22</f>
        <v>N/A</v>
      </c>
      <c r="J22" s="96" t="str">
        <f>'Matriz consolidada 2025'!T22</f>
        <v>N/A</v>
      </c>
      <c r="K22" s="96" t="str">
        <f>'Matriz consolidada 2025'!AU22</f>
        <v>MEDIO</v>
      </c>
      <c r="L22" s="96" t="str">
        <f>'Matriz consolidada 2025'!AV22</f>
        <v>INFORMACIÓN PÚBLICA</v>
      </c>
      <c r="M22" s="96" t="str">
        <f>'Matriz consolidada 2025'!AW22</f>
        <v>IPB</v>
      </c>
      <c r="N22" s="96" t="str">
        <f>'Matriz consolidada 2025'!AX22</f>
        <v>LEY 1712 DE 2014 LEY DE TRANSPARENCIA Y DERECHO DE ACCESO A LA INFORMACIÓN. ARTÍCULO 6 DEFINICIONES LITERAL B.</v>
      </c>
      <c r="O22" s="96" t="str">
        <f>'Matriz consolidada 2025'!AY22</f>
        <v>N/A</v>
      </c>
      <c r="P22" s="96" t="str">
        <f>'Matriz consolidada 2025'!AZ22</f>
        <v xml:space="preserve">N/A
</v>
      </c>
      <c r="Q22" s="96" t="str">
        <f>'Matriz consolidada 2025'!BA22</f>
        <v>SIN RESERVA</v>
      </c>
      <c r="R22" s="140">
        <f>'Matriz consolidada 2025'!BB22</f>
        <v>45520</v>
      </c>
      <c r="S22" s="97" t="str">
        <f>'Matriz consolidada 2025'!BC22</f>
        <v>N/A</v>
      </c>
    </row>
    <row r="23" spans="1:19" ht="135" x14ac:dyDescent="0.2">
      <c r="A23" s="139">
        <f>'Matriz consolidada 2025'!A23</f>
        <v>20</v>
      </c>
      <c r="B23" s="95" t="str">
        <f>'Matriz consolidada 2025'!B23</f>
        <v>ESTRATEGICOS</v>
      </c>
      <c r="C23" s="95" t="str">
        <f>'Matriz consolidada 2025'!C23</f>
        <v xml:space="preserve">GESTIÓN DEL RELACIONAMIENTO CON LA CIUDADANÍA 
</v>
      </c>
      <c r="D23" s="95" t="str">
        <f>'Matriz consolidada 2025'!D23</f>
        <v>DIRECCIÓN DE GESTIÓN CORPORATIVA Y RELACIÓN CON EL CIUDADANO</v>
      </c>
      <c r="E23" s="95" t="str">
        <f>'Matriz consolidada 2025'!E23</f>
        <v>TOKEN DIRECTORA DE GESTION CORPORATIVA Y RELACIÓN CON EL CIUDADANO</v>
      </c>
      <c r="F23" s="95" t="str">
        <f>'Matriz consolidada 2025'!J23</f>
        <v>FÍSICO</v>
      </c>
      <c r="G23" s="95" t="str">
        <f>'Matriz consolidada 2025'!K23</f>
        <v>ESPAÑOL</v>
      </c>
      <c r="H23" s="96" t="str">
        <f>'Matriz consolidada 2025'!P23</f>
        <v>N/A</v>
      </c>
      <c r="I23" s="96" t="str">
        <f>'Matriz consolidada 2025'!S23</f>
        <v>N/A</v>
      </c>
      <c r="J23" s="96" t="str">
        <f>'Matriz consolidada 2025'!T23</f>
        <v>N/A</v>
      </c>
      <c r="K23" s="96" t="str">
        <f>'Matriz consolidada 2025'!AU23</f>
        <v>ALTO</v>
      </c>
      <c r="L23" s="96" t="str">
        <f>'Matriz consolidada 2025'!AV23</f>
        <v>INFORMACIÓN PÚBLICA RESERVADA</v>
      </c>
      <c r="M23" s="96" t="str">
        <f>'Matriz consolidada 2025'!AW23</f>
        <v>IPR</v>
      </c>
      <c r="N23" s="96" t="str">
        <f>'Matriz consolidada 2025'!AX23</f>
        <v>LEY 1712   DE 2014 ARTÍCULO 19 LITERAL H "LA ESTABILIDAD MACROECONÓMICA Y FINANCIERA DEL PAÍS."</v>
      </c>
      <c r="O23" s="96" t="str">
        <f>'Matriz consolidada 2025'!AY23</f>
        <v xml:space="preserve">ARTÍCULO 24 LEY 1437 DE 2011 CPACA - SUSTITUIDO POR EL ARTÍCULO 1 DE LA LEY 1755 DE 2015 NUMERAL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v>
      </c>
      <c r="P23" s="96" t="str">
        <f>'Matriz consolidada 2025'!AZ23</f>
        <v xml:space="preserve">LEY 1712 DE 2014 ARTÍCULO 19  </v>
      </c>
      <c r="Q23" s="96" t="str">
        <f>'Matriz consolidada 2025'!BA23</f>
        <v>RESERVA TOTAL</v>
      </c>
      <c r="R23" s="140">
        <f>'Matriz consolidada 2025'!BB23</f>
        <v>45520</v>
      </c>
      <c r="S23" s="97" t="str">
        <f>'Matriz consolidada 2025'!BC23</f>
        <v>PERMANENTE</v>
      </c>
    </row>
    <row r="24" spans="1:19" ht="409.5" x14ac:dyDescent="0.2">
      <c r="A24" s="139">
        <f>'Matriz consolidada 2025'!A24</f>
        <v>21</v>
      </c>
      <c r="B24" s="95" t="str">
        <f>'Matriz consolidada 2025'!B24</f>
        <v>ESTRATEGICOS</v>
      </c>
      <c r="C24" s="95" t="str">
        <f>'Matriz consolidada 2025'!C24</f>
        <v xml:space="preserve">GESTIÓN DEL RELACIONAMIENTO CON LA CIUDADANÍA 
</v>
      </c>
      <c r="D24" s="95" t="str">
        <f>'Matriz consolidada 2025'!D24</f>
        <v>DIRECCIÓN DE GESTIÓN CORPORATIVA Y RELACIÓN CON EL CIUDADANO</v>
      </c>
      <c r="E24" s="95" t="str">
        <f>'Matriz consolidada 2025'!E24</f>
        <v>EXPEDIENTE RESOLUCIONES</v>
      </c>
      <c r="F24" s="95" t="str">
        <f>'Matriz consolidada 2025'!J24</f>
        <v>DIGITAL</v>
      </c>
      <c r="G24" s="95" t="str">
        <f>'Matriz consolidada 2025'!K24</f>
        <v>ESPAÑOL</v>
      </c>
      <c r="H24" s="96" t="str">
        <f>'Matriz consolidada 2025'!P24</f>
        <v>.PDF, .DOC</v>
      </c>
      <c r="I24" s="96" t="str">
        <f>'Matriz consolidada 2025'!S24</f>
        <v>RESOLUCIONES</v>
      </c>
      <c r="J24" s="96" t="str">
        <f>'Matriz consolidada 2025'!T24</f>
        <v>RESOLUCIONES</v>
      </c>
      <c r="K24" s="96" t="str">
        <f>'Matriz consolidada 2025'!AU24</f>
        <v>ALTO</v>
      </c>
      <c r="L24" s="96" t="str">
        <f>'Matriz consolidada 2025'!AV24</f>
        <v>INFORMACIÓN PÚBLICA CLASIFICADA</v>
      </c>
      <c r="M24" s="96" t="str">
        <f>'Matriz consolidada 2025'!AW24</f>
        <v>IPC</v>
      </c>
      <c r="N24" s="96" t="str">
        <f>'Matriz consolidada 2025'!AX24</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24" s="96" t="str">
        <f>'Matriz consolidada 2025'!AY24</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24" s="96" t="str">
        <f>'Matriz consolidada 2025'!AZ24</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24" s="96" t="str">
        <f>'Matriz consolidada 2025'!BA24</f>
        <v>RESERVA PARCIAL</v>
      </c>
      <c r="R24" s="140">
        <f>'Matriz consolidada 2025'!BB24</f>
        <v>45520</v>
      </c>
      <c r="S24" s="97" t="str">
        <f>'Matriz consolidada 2025'!BC24</f>
        <v>PERMANENTE</v>
      </c>
    </row>
    <row r="25" spans="1:19" ht="67.5" hidden="1" x14ac:dyDescent="0.2">
      <c r="A25" s="139">
        <f>'Matriz consolidada 2025'!A25</f>
        <v>22</v>
      </c>
      <c r="B25" s="95" t="str">
        <f>'Matriz consolidada 2025'!B25</f>
        <v>ESTRATEGICOS</v>
      </c>
      <c r="C25" s="95" t="str">
        <f>'Matriz consolidada 2025'!C25</f>
        <v xml:space="preserve">GESTIÓN DEL RELACIONAMIENTO CON LA CIUDADANÍA 
</v>
      </c>
      <c r="D25" s="95" t="str">
        <f>'Matriz consolidada 2025'!D25</f>
        <v>DIRECCIÓN DE GESTIÓN CORPORATIVA Y RELACIÓN CON EL CIUDADANO</v>
      </c>
      <c r="E25" s="95" t="str">
        <f>'Matriz consolidada 2025'!E25</f>
        <v>EXPEDIENTE CIRCULARES</v>
      </c>
      <c r="F25" s="95" t="str">
        <f>'Matriz consolidada 2025'!J25</f>
        <v>DIGITAL</v>
      </c>
      <c r="G25" s="95" t="str">
        <f>'Matriz consolidada 2025'!K25</f>
        <v>ESPAÑOL</v>
      </c>
      <c r="H25" s="96" t="str">
        <f>'Matriz consolidada 2025'!P25</f>
        <v>.PDF, .DOC</v>
      </c>
      <c r="I25" s="96" t="str">
        <f>'Matriz consolidada 2025'!S25</f>
        <v>CIRCULARES</v>
      </c>
      <c r="J25" s="96" t="str">
        <f>'Matriz consolidada 2025'!T25</f>
        <v>CIRCULARES</v>
      </c>
      <c r="K25" s="96" t="str">
        <f>'Matriz consolidada 2025'!AU25</f>
        <v>MEDIO</v>
      </c>
      <c r="L25" s="96" t="str">
        <f>'Matriz consolidada 2025'!AV25</f>
        <v>INFORMACIÓN PÚBLICA</v>
      </c>
      <c r="M25" s="96" t="str">
        <f>'Matriz consolidada 2025'!AW25</f>
        <v>IPB</v>
      </c>
      <c r="N25" s="96" t="str">
        <f>'Matriz consolidada 2025'!AX25</f>
        <v>LEY 1712 DE 2014 LEY DE TRANSPARENCIA Y DERECHO DE ACCESO A LA INFORMACIÓN. ARTÍCULO 6 DEFINICIONES LITERAL B.</v>
      </c>
      <c r="O25" s="96" t="str">
        <f>'Matriz consolidada 2025'!AY25</f>
        <v>N/A</v>
      </c>
      <c r="P25" s="96" t="str">
        <f>'Matriz consolidada 2025'!AZ25</f>
        <v xml:space="preserve">N/A
</v>
      </c>
      <c r="Q25" s="96" t="str">
        <f>'Matriz consolidada 2025'!BA25</f>
        <v>SIN RESERVA</v>
      </c>
      <c r="R25" s="140">
        <f>'Matriz consolidada 2025'!BB25</f>
        <v>45520</v>
      </c>
      <c r="S25" s="97" t="str">
        <f>'Matriz consolidada 2025'!BC25</f>
        <v>N/A</v>
      </c>
    </row>
    <row r="26" spans="1:19" ht="409.5" x14ac:dyDescent="0.2">
      <c r="A26" s="139">
        <f>'Matriz consolidada 2025'!A26</f>
        <v>23</v>
      </c>
      <c r="B26" s="95" t="str">
        <f>'Matriz consolidada 2025'!B26</f>
        <v>MISIONALES</v>
      </c>
      <c r="C26" s="95" t="str">
        <f>'Matriz consolidada 2025'!C26</f>
        <v xml:space="preserve">GESTIÓN DE LA PARTICIPACIÓN CIUDADANA </v>
      </c>
      <c r="D26" s="95" t="str">
        <f>'Matriz consolidada 2025'!D26</f>
        <v>DIRECCIÓN DE ASUNTOS LOCALES Y PARTICIPACIÓN</v>
      </c>
      <c r="E26" s="95" t="str">
        <f>'Matriz consolidada 2025'!E26</f>
        <v>CONSEJEROS ELECTOS DEL SISTEMA DISTRITAL DE ARTE CULTURA Y PATRIMONIO SDACP 2023 - 2027</v>
      </c>
      <c r="F26" s="95" t="str">
        <f>'Matriz consolidada 2025'!J26</f>
        <v>DIGITAL</v>
      </c>
      <c r="G26" s="95" t="str">
        <f>'Matriz consolidada 2025'!K26</f>
        <v>ESPAÑOL</v>
      </c>
      <c r="H26" s="96" t="str">
        <f>'Matriz consolidada 2025'!P26</f>
        <v>XLS</v>
      </c>
      <c r="I26" s="96" t="str">
        <f>'Matriz consolidada 2025'!S26</f>
        <v>N/A</v>
      </c>
      <c r="J26" s="96" t="str">
        <f>'Matriz consolidada 2025'!T26</f>
        <v>N/A</v>
      </c>
      <c r="K26" s="96" t="str">
        <f>'Matriz consolidada 2025'!AU26</f>
        <v>MEDIO</v>
      </c>
      <c r="L26" s="96" t="str">
        <f>'Matriz consolidada 2025'!AV26</f>
        <v>INFORMACIÓN PÚBLICA CLASIFICADA</v>
      </c>
      <c r="M26" s="96" t="str">
        <f>'Matriz consolidada 2025'!AW26</f>
        <v>IPC</v>
      </c>
      <c r="N26" s="96" t="str">
        <f>'Matriz consolidada 2025'!AX26</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26" s="96" t="str">
        <f>'Matriz consolidada 2025'!AY26</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26" s="96" t="str">
        <f>'Matriz consolidada 2025'!AZ26</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26" s="96" t="str">
        <f>'Matriz consolidada 2025'!BA26</f>
        <v>RESERVA PARCIAL</v>
      </c>
      <c r="R26" s="140">
        <f>'Matriz consolidada 2025'!BB26</f>
        <v>45835</v>
      </c>
      <c r="S26" s="97" t="str">
        <f>'Matriz consolidada 2025'!BC26</f>
        <v>3 AÑOS</v>
      </c>
    </row>
    <row r="27" spans="1:19" ht="101.25" hidden="1" x14ac:dyDescent="0.2">
      <c r="A27" s="139">
        <f>'Matriz consolidada 2025'!A27</f>
        <v>24</v>
      </c>
      <c r="B27" s="95" t="str">
        <f>'Matriz consolidada 2025'!B27</f>
        <v>MISIONALES</v>
      </c>
      <c r="C27" s="95" t="str">
        <f>'Matriz consolidada 2025'!C27</f>
        <v xml:space="preserve">GESTIÓN DE LA PARTICIPACIÓN CIUDADANA </v>
      </c>
      <c r="D27" s="95" t="str">
        <f>'Matriz consolidada 2025'!D27</f>
        <v>DIRECCIÓN DE ASUNTOS LOCALES Y PARTICIPACIÓN</v>
      </c>
      <c r="E27" s="95" t="str">
        <f>'Matriz consolidada 2025'!E27</f>
        <v>CONSOLIDADO SEGUIMIENTO ASISTENCIA DE LOS ESPACIOS DE PARTICIPACIÓN DEL SISTEMA DISTRITAL DE ARTE CULTURA Y PATRIMONIO SDACP 2023-2027</v>
      </c>
      <c r="F27" s="95" t="str">
        <f>'Matriz consolidada 2025'!J27</f>
        <v>DIGITAL</v>
      </c>
      <c r="G27" s="95" t="str">
        <f>'Matriz consolidada 2025'!K27</f>
        <v>ESPAÑOL</v>
      </c>
      <c r="H27" s="96" t="str">
        <f>'Matriz consolidada 2025'!P27</f>
        <v>XLS</v>
      </c>
      <c r="I27" s="96" t="str">
        <f>'Matriz consolidada 2025'!S27</f>
        <v>N/A</v>
      </c>
      <c r="J27" s="96" t="str">
        <f>'Matriz consolidada 2025'!T27</f>
        <v>N/A</v>
      </c>
      <c r="K27" s="96" t="str">
        <f>'Matriz consolidada 2025'!AU27</f>
        <v>MEDIO</v>
      </c>
      <c r="L27" s="96" t="str">
        <f>'Matriz consolidada 2025'!AV27</f>
        <v>INFORMACIÓN PÚBLICA</v>
      </c>
      <c r="M27" s="96" t="str">
        <f>'Matriz consolidada 2025'!AW27</f>
        <v>IPB</v>
      </c>
      <c r="N27" s="96" t="str">
        <f>'Matriz consolidada 2025'!AX27</f>
        <v>LEY 1712 DE 2014 LEY DE TRANSPARENCIA Y DERECHO DE ACCESO A LA INFORMACIÓN. ARTÍCULO 6 DEFINICIONES LITERAL B.</v>
      </c>
      <c r="O27" s="96" t="str">
        <f>'Matriz consolidada 2025'!AY27</f>
        <v>N/A</v>
      </c>
      <c r="P27" s="96" t="str">
        <f>'Matriz consolidada 2025'!AZ27</f>
        <v xml:space="preserve">N/A
</v>
      </c>
      <c r="Q27" s="96" t="str">
        <f>'Matriz consolidada 2025'!BA27</f>
        <v>SIN RESERVA</v>
      </c>
      <c r="R27" s="140">
        <f>'Matriz consolidada 2025'!BB27</f>
        <v>45835</v>
      </c>
      <c r="S27" s="97" t="str">
        <f>'Matriz consolidada 2025'!BC27</f>
        <v>N/A</v>
      </c>
    </row>
    <row r="28" spans="1:19" ht="409.5" x14ac:dyDescent="0.2">
      <c r="A28" s="139">
        <f>'Matriz consolidada 2025'!A28</f>
        <v>25</v>
      </c>
      <c r="B28" s="95" t="str">
        <f>'Matriz consolidada 2025'!B28</f>
        <v>MISIONALES</v>
      </c>
      <c r="C28" s="95" t="str">
        <f>'Matriz consolidada 2025'!C28</f>
        <v xml:space="preserve">GESTIÓN DE LA PARTICIPACIÓN CIUDADANA </v>
      </c>
      <c r="D28" s="95" t="str">
        <f>'Matriz consolidada 2025'!D28</f>
        <v>DIRECCIÓN DE ASUNTOS LOCALES Y PARTICIPACIÓN</v>
      </c>
      <c r="E28" s="95" t="str">
        <f>'Matriz consolidada 2025'!E28</f>
        <v>MESA DE PARTICIPACIÓN CULTURAL DE NIÑOS, NIÑAS Y ADOLECENTES</v>
      </c>
      <c r="F28" s="95" t="str">
        <f>'Matriz consolidada 2025'!J28</f>
        <v>DIGITAL</v>
      </c>
      <c r="G28" s="95" t="str">
        <f>'Matriz consolidada 2025'!K28</f>
        <v>ESPAÑOL</v>
      </c>
      <c r="H28" s="96" t="str">
        <f>'Matriz consolidada 2025'!P28</f>
        <v>XLS</v>
      </c>
      <c r="I28" s="96" t="str">
        <f>'Matriz consolidada 2025'!S28</f>
        <v>N/A</v>
      </c>
      <c r="J28" s="96" t="str">
        <f>'Matriz consolidada 2025'!T28</f>
        <v>N/A</v>
      </c>
      <c r="K28" s="96" t="str">
        <f>'Matriz consolidada 2025'!AU28</f>
        <v>MEDIO</v>
      </c>
      <c r="L28" s="96" t="str">
        <f>'Matriz consolidada 2025'!AV28</f>
        <v>INFORMACIÓN PÚBLICA CLASIFICADA</v>
      </c>
      <c r="M28" s="96" t="str">
        <f>'Matriz consolidada 2025'!AW28</f>
        <v>IPC</v>
      </c>
      <c r="N28" s="96" t="str">
        <f>'Matriz consolidada 2025'!AX28</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28" s="96" t="str">
        <f>'Matriz consolidada 2025'!AY28</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28" s="96" t="str">
        <f>'Matriz consolidada 2025'!AZ28</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28" s="96" t="str">
        <f>'Matriz consolidada 2025'!BA28</f>
        <v>RESERVA PARCIAL</v>
      </c>
      <c r="R28" s="140">
        <f>'Matriz consolidada 2025'!BB28</f>
        <v>45835</v>
      </c>
      <c r="S28" s="97" t="str">
        <f>'Matriz consolidada 2025'!BC28</f>
        <v>3 AÑOS</v>
      </c>
    </row>
    <row r="29" spans="1:19" ht="409.5" x14ac:dyDescent="0.2">
      <c r="A29" s="139">
        <f>'Matriz consolidada 2025'!A29</f>
        <v>26</v>
      </c>
      <c r="B29" s="95" t="str">
        <f>'Matriz consolidada 2025'!B29</f>
        <v>MISIONALES</v>
      </c>
      <c r="C29" s="95" t="str">
        <f>'Matriz consolidada 2025'!C29</f>
        <v xml:space="preserve">GESTIÓN DE LA PARTICIPACIÓN CIUDADANA </v>
      </c>
      <c r="D29" s="95" t="str">
        <f>'Matriz consolidada 2025'!D29</f>
        <v>DIRECCIÓN DE ASUNTOS LOCALES Y PARTICIPACIÓN</v>
      </c>
      <c r="E29" s="95" t="str">
        <f>'Matriz consolidada 2025'!E29</f>
        <v>DIRECTORIO DE AGENDAS CULTURALES O BASE DE DATOS DE LOCALIDADES</v>
      </c>
      <c r="F29" s="95" t="str">
        <f>'Matriz consolidada 2025'!J29</f>
        <v>DIGITAL</v>
      </c>
      <c r="G29" s="95" t="str">
        <f>'Matriz consolidada 2025'!K29</f>
        <v>ESPAÑOL</v>
      </c>
      <c r="H29" s="96" t="str">
        <f>'Matriz consolidada 2025'!P29</f>
        <v>XLS</v>
      </c>
      <c r="I29" s="96" t="str">
        <f>'Matriz consolidada 2025'!S29</f>
        <v>N/A</v>
      </c>
      <c r="J29" s="96" t="str">
        <f>'Matriz consolidada 2025'!T29</f>
        <v>N/A</v>
      </c>
      <c r="K29" s="96" t="str">
        <f>'Matriz consolidada 2025'!AU29</f>
        <v>MEDIO</v>
      </c>
      <c r="L29" s="96" t="str">
        <f>'Matriz consolidada 2025'!AV29</f>
        <v>INFORMACIÓN PÚBLICA CLASIFICADA</v>
      </c>
      <c r="M29" s="96" t="str">
        <f>'Matriz consolidada 2025'!AW29</f>
        <v>IPC</v>
      </c>
      <c r="N29" s="96" t="str">
        <f>'Matriz consolidada 2025'!AX29</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29" s="96" t="str">
        <f>'Matriz consolidada 2025'!AY29</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29" s="96" t="str">
        <f>'Matriz consolidada 2025'!AZ29</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29" s="96" t="str">
        <f>'Matriz consolidada 2025'!BA29</f>
        <v>RESERVA PARCIAL</v>
      </c>
      <c r="R29" s="140">
        <f>'Matriz consolidada 2025'!BB29</f>
        <v>45835</v>
      </c>
      <c r="S29" s="97" t="str">
        <f>'Matriz consolidada 2025'!BC29</f>
        <v>3 AÑOS</v>
      </c>
    </row>
    <row r="30" spans="1:19" ht="191.25" x14ac:dyDescent="0.2">
      <c r="A30" s="139">
        <f>'Matriz consolidada 2025'!A30</f>
        <v>27</v>
      </c>
      <c r="B30" s="95" t="str">
        <f>'Matriz consolidada 2025'!B30</f>
        <v>APOYO</v>
      </c>
      <c r="C30" s="95" t="str">
        <f>'Matriz consolidada 2025'!C30</f>
        <v xml:space="preserve">GESTIÓN FINANCIERA  </v>
      </c>
      <c r="D30" s="95" t="str">
        <f>'Matriz consolidada 2025'!D30</f>
        <v>FINANCIERA</v>
      </c>
      <c r="E30" s="95" t="str">
        <f>'Matriz consolidada 2025'!E30</f>
        <v>SI CAPITAL</v>
      </c>
      <c r="F30" s="95" t="str">
        <f>'Matriz consolidada 2025'!J30</f>
        <v>DIGITAL</v>
      </c>
      <c r="G30" s="95" t="str">
        <f>'Matriz consolidada 2025'!K30</f>
        <v>ESPAÑOL</v>
      </c>
      <c r="H30" s="96" t="str">
        <f>'Matriz consolidada 2025'!P30</f>
        <v>CSV - TXT</v>
      </c>
      <c r="I30" s="96" t="str">
        <f>'Matriz consolidada 2025'!S30</f>
        <v>N/A</v>
      </c>
      <c r="J30" s="96" t="str">
        <f>'Matriz consolidada 2025'!T30</f>
        <v>N/A</v>
      </c>
      <c r="K30" s="96" t="str">
        <f>'Matriz consolidada 2025'!AU30</f>
        <v>ALTO</v>
      </c>
      <c r="L30" s="96" t="str">
        <f>'Matriz consolidada 2025'!AV30</f>
        <v>INFORMACIÓN PÚBLICA CLASIFICADA</v>
      </c>
      <c r="M30" s="96" t="str">
        <f>'Matriz consolidada 2025'!AW30</f>
        <v>IPC</v>
      </c>
      <c r="N30" s="96" t="str">
        <f>'Matriz consolidada 2025'!AX30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O30" s="96" t="str">
        <f>'Matriz consolidada 2025'!AY30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P30" s="96" t="str">
        <f>'Matriz consolidada 2025'!AZ30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Q30" s="96" t="str">
        <f>'Matriz consolidada 2025'!BA30</f>
        <v>RESERVA TOTAL</v>
      </c>
      <c r="R30" s="140">
        <f>'Matriz consolidada 2025'!BB30</f>
        <v>44812</v>
      </c>
      <c r="S30" s="97" t="str">
        <f>'Matriz consolidada 2025'!BC30</f>
        <v>PERMANENTE</v>
      </c>
    </row>
    <row r="31" spans="1:19" ht="409.5" x14ac:dyDescent="0.2">
      <c r="A31" s="139">
        <f>'Matriz consolidada 2025'!A31</f>
        <v>28</v>
      </c>
      <c r="B31" s="95" t="str">
        <f>'Matriz consolidada 2025'!B31</f>
        <v>APOYO</v>
      </c>
      <c r="C31" s="95" t="str">
        <f>'Matriz consolidada 2025'!C31</f>
        <v xml:space="preserve">GESTIÓN FINANCIERA  </v>
      </c>
      <c r="D31" s="95" t="str">
        <f>'Matriz consolidada 2025'!D31</f>
        <v>FINANCIERA</v>
      </c>
      <c r="E31" s="95" t="str">
        <f>'Matriz consolidada 2025'!E31</f>
        <v>BASES DE DATOS DE INFORMACIÓN FINANCIERA (SI CAPITAL)</v>
      </c>
      <c r="F31" s="95" t="str">
        <f>'Matriz consolidada 2025'!J31</f>
        <v>DIGITAL</v>
      </c>
      <c r="G31" s="95" t="str">
        <f>'Matriz consolidada 2025'!K31</f>
        <v>ESPAÑOL</v>
      </c>
      <c r="H31" s="96" t="str">
        <f>'Matriz consolidada 2025'!P31</f>
        <v>.CSV</v>
      </c>
      <c r="I31" s="96" t="str">
        <f>'Matriz consolidada 2025'!S31</f>
        <v>N/A</v>
      </c>
      <c r="J31" s="96" t="str">
        <f>'Matriz consolidada 2025'!T31</f>
        <v>N/A</v>
      </c>
      <c r="K31" s="96" t="str">
        <f>'Matriz consolidada 2025'!AU31</f>
        <v>ALTO</v>
      </c>
      <c r="L31" s="96" t="str">
        <f>'Matriz consolidada 2025'!AV31</f>
        <v>INFORMACIÓN PÚBLICA CLASIFICADA</v>
      </c>
      <c r="M31" s="96" t="str">
        <f>'Matriz consolidada 2025'!AW31</f>
        <v>IPC</v>
      </c>
      <c r="N31" s="96" t="str">
        <f>'Matriz consolidada 2025'!AX31</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31" s="96" t="str">
        <f>'Matriz consolidada 2025'!AY31</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31" s="96" t="str">
        <f>'Matriz consolidada 2025'!AZ31</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31" s="96" t="str">
        <f>'Matriz consolidada 2025'!BA31</f>
        <v>RESERVA PARCIAL</v>
      </c>
      <c r="R31" s="140">
        <f>'Matriz consolidada 2025'!BB31</f>
        <v>44812</v>
      </c>
      <c r="S31" s="97" t="str">
        <f>'Matriz consolidada 2025'!BC31</f>
        <v>11 AÑOS</v>
      </c>
    </row>
    <row r="32" spans="1:19" ht="56.25" hidden="1" x14ac:dyDescent="0.2">
      <c r="A32" s="139">
        <f>'Matriz consolidada 2025'!A32</f>
        <v>29</v>
      </c>
      <c r="B32" s="95" t="str">
        <f>'Matriz consolidada 2025'!B32</f>
        <v>APOYO</v>
      </c>
      <c r="C32" s="95" t="str">
        <f>'Matriz consolidada 2025'!C32</f>
        <v xml:space="preserve">GESTIÓN FINANCIERA  </v>
      </c>
      <c r="D32" s="95" t="str">
        <f>'Matriz consolidada 2025'!D32</f>
        <v>FINANCIERA</v>
      </c>
      <c r="E32" s="95" t="str">
        <f>'Matriz consolidada 2025'!E32</f>
        <v>INFORMES DE EJECUCIÓN PRESUPUESTAL A ENTES DE CONTROL</v>
      </c>
      <c r="F32" s="95" t="str">
        <f>'Matriz consolidada 2025'!J32</f>
        <v>DIGITAL</v>
      </c>
      <c r="G32" s="95" t="str">
        <f>'Matriz consolidada 2025'!K32</f>
        <v>ESPAÑOL</v>
      </c>
      <c r="H32" s="96" t="str">
        <f>'Matriz consolidada 2025'!P32</f>
        <v>PDF</v>
      </c>
      <c r="I32" s="96">
        <f>'Matriz consolidada 2025'!S32</f>
        <v>720</v>
      </c>
      <c r="J32" s="96" t="str">
        <f>'Matriz consolidada 2025'!T32</f>
        <v> 38</v>
      </c>
      <c r="K32" s="96" t="str">
        <f>'Matriz consolidada 2025'!AU32</f>
        <v>MEDIO</v>
      </c>
      <c r="L32" s="96" t="str">
        <f>'Matriz consolidada 2025'!AV32</f>
        <v>INFORMACIÓN PÚBLICA</v>
      </c>
      <c r="M32" s="96" t="str">
        <f>'Matriz consolidada 2025'!AW32</f>
        <v>IPB</v>
      </c>
      <c r="N32" s="96" t="str">
        <f>'Matriz consolidada 2025'!AX32</f>
        <v>LEY 1712 DE 2014 LEY DE TRANSPARENCIA Y DERECHO DE ACCESO A LA INFORMACIÓN. ARTÍCULO 6 DEFINICIONES LITERAL B.</v>
      </c>
      <c r="O32" s="96" t="str">
        <f>'Matriz consolidada 2025'!AY32</f>
        <v>N/A</v>
      </c>
      <c r="P32" s="96" t="str">
        <f>'Matriz consolidada 2025'!AZ32</f>
        <v xml:space="preserve">N/A
</v>
      </c>
      <c r="Q32" s="96" t="str">
        <f>'Matriz consolidada 2025'!BA32</f>
        <v>SIN RESERVA</v>
      </c>
      <c r="R32" s="140">
        <f>'Matriz consolidada 2025'!BB32</f>
        <v>44812</v>
      </c>
      <c r="S32" s="97" t="str">
        <f>'Matriz consolidada 2025'!BC32</f>
        <v>N/A</v>
      </c>
    </row>
    <row r="33" spans="1:19" ht="409.5" x14ac:dyDescent="0.2">
      <c r="A33" s="139">
        <f>'Matriz consolidada 2025'!A33</f>
        <v>30</v>
      </c>
      <c r="B33" s="95" t="str">
        <f>'Matriz consolidada 2025'!B33</f>
        <v>APOYO</v>
      </c>
      <c r="C33" s="95" t="str">
        <f>'Matriz consolidada 2025'!C33</f>
        <v xml:space="preserve">GESTIÓN ADMINISTRATIVA </v>
      </c>
      <c r="D33" s="95" t="str">
        <f>'Matriz consolidada 2025'!D33</f>
        <v>SERVICIOS ADMINISTRATIVOS</v>
      </c>
      <c r="E33" s="95" t="str">
        <f>'Matriz consolidada 2025'!E33</f>
        <v>MESA DE SERVICIOS GLPI DE SERVICIOS ADMINISTRATIVOS</v>
      </c>
      <c r="F33" s="95" t="str">
        <f>'Matriz consolidada 2025'!J33</f>
        <v>DIGITAL</v>
      </c>
      <c r="G33" s="95" t="str">
        <f>'Matriz consolidada 2025'!K33</f>
        <v>ESPAÑOL</v>
      </c>
      <c r="H33" s="96" t="str">
        <f>'Matriz consolidada 2025'!P33</f>
        <v>XLS,PDF, ODS</v>
      </c>
      <c r="I33" s="96" t="str">
        <f>'Matriz consolidada 2025'!S33</f>
        <v>N/A</v>
      </c>
      <c r="J33" s="96" t="str">
        <f>'Matriz consolidada 2025'!T33</f>
        <v>N/A</v>
      </c>
      <c r="K33" s="96" t="str">
        <f>'Matriz consolidada 2025'!AU33</f>
        <v>MEDIO</v>
      </c>
      <c r="L33" s="96" t="str">
        <f>'Matriz consolidada 2025'!AV33</f>
        <v>INFORMACIÓN PÚBLICA CLASIFICADA</v>
      </c>
      <c r="M33" s="96" t="str">
        <f>'Matriz consolidada 2025'!AW33</f>
        <v>IPC</v>
      </c>
      <c r="N33" s="96" t="str">
        <f>'Matriz consolidada 2025'!AX33</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33" s="96" t="str">
        <f>'Matriz consolidada 2025'!AY33</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33" s="96" t="str">
        <f>'Matriz consolidada 2025'!AZ33</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33" s="96" t="str">
        <f>'Matriz consolidada 2025'!BA33</f>
        <v>RESERVA PARCIAL</v>
      </c>
      <c r="R33" s="140">
        <f>'Matriz consolidada 2025'!BB33</f>
        <v>45833</v>
      </c>
      <c r="S33" s="97" t="str">
        <f>'Matriz consolidada 2025'!BC33</f>
        <v>2 AÑOS</v>
      </c>
    </row>
    <row r="34" spans="1:19" ht="409.5" x14ac:dyDescent="0.2">
      <c r="A34" s="139">
        <f>'Matriz consolidada 2025'!A34</f>
        <v>31</v>
      </c>
      <c r="B34" s="95" t="str">
        <f>'Matriz consolidada 2025'!B34</f>
        <v>APOYO</v>
      </c>
      <c r="C34" s="95" t="str">
        <f>'Matriz consolidada 2025'!C34</f>
        <v xml:space="preserve">GESTIÓN ADMINISTRATIVA </v>
      </c>
      <c r="D34" s="95" t="str">
        <f>'Matriz consolidada 2025'!D34</f>
        <v>SERVICIOS ADMINISTRATIVOS</v>
      </c>
      <c r="E34" s="95" t="str">
        <f>'Matriz consolidada 2025'!E34</f>
        <v>PRINT - STUDIO</v>
      </c>
      <c r="F34" s="95" t="str">
        <f>'Matriz consolidada 2025'!J34</f>
        <v>DIGITAL</v>
      </c>
      <c r="G34" s="95" t="str">
        <f>'Matriz consolidada 2025'!K34</f>
        <v>ESPAÑOL</v>
      </c>
      <c r="H34" s="96" t="str">
        <f>'Matriz consolidada 2025'!P34</f>
        <v>XLS</v>
      </c>
      <c r="I34" s="96" t="str">
        <f>'Matriz consolidada 2025'!S34</f>
        <v>N/A</v>
      </c>
      <c r="J34" s="96" t="str">
        <f>'Matriz consolidada 2025'!T34</f>
        <v>N/A</v>
      </c>
      <c r="K34" s="96" t="str">
        <f>'Matriz consolidada 2025'!AU34</f>
        <v>MEDIO</v>
      </c>
      <c r="L34" s="96" t="str">
        <f>'Matriz consolidada 2025'!AV34</f>
        <v>INFORMACIÓN PÚBLICA CLASIFICADA</v>
      </c>
      <c r="M34" s="96" t="str">
        <f>'Matriz consolidada 2025'!AW34</f>
        <v>IPC</v>
      </c>
      <c r="N34" s="96" t="str">
        <f>'Matriz consolidada 2025'!AX34</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34" s="96" t="str">
        <f>'Matriz consolidada 2025'!AY34</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34" s="96" t="str">
        <f>'Matriz consolidada 2025'!AZ34</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34" s="96" t="str">
        <f>'Matriz consolidada 2025'!BA34</f>
        <v>RESERVA PARCIAL</v>
      </c>
      <c r="R34" s="140">
        <f>'Matriz consolidada 2025'!BB34</f>
        <v>45833</v>
      </c>
      <c r="S34" s="97" t="str">
        <f>'Matriz consolidada 2025'!BC34</f>
        <v>2 AÑOS</v>
      </c>
    </row>
    <row r="35" spans="1:19" ht="56.25" hidden="1" x14ac:dyDescent="0.2">
      <c r="A35" s="139">
        <f>'Matriz consolidada 2025'!A35</f>
        <v>32</v>
      </c>
      <c r="B35" s="95" t="str">
        <f>'Matriz consolidada 2025'!B35</f>
        <v>APOYO</v>
      </c>
      <c r="C35" s="95" t="str">
        <f>'Matriz consolidada 2025'!C35</f>
        <v xml:space="preserve">GESTIÓN ADMINISTRATIVA </v>
      </c>
      <c r="D35" s="95" t="str">
        <f>'Matriz consolidada 2025'!D35</f>
        <v>SERVICIOS ADMINISTRATIVOS</v>
      </c>
      <c r="E35" s="95" t="str">
        <f>'Matriz consolidada 2025'!E35</f>
        <v>ORACLE - SAE - SAI</v>
      </c>
      <c r="F35" s="95" t="str">
        <f>'Matriz consolidada 2025'!J35</f>
        <v>AMBOS</v>
      </c>
      <c r="G35" s="95" t="str">
        <f>'Matriz consolidada 2025'!K35</f>
        <v>ESPAÑOL</v>
      </c>
      <c r="H35" s="96" t="str">
        <f>'Matriz consolidada 2025'!P35</f>
        <v>XLS,PDF, ODS</v>
      </c>
      <c r="I35" s="96" t="str">
        <f>'Matriz consolidada 2025'!S35</f>
        <v>N/A</v>
      </c>
      <c r="J35" s="96" t="str">
        <f>'Matriz consolidada 2025'!T35</f>
        <v>N/A</v>
      </c>
      <c r="K35" s="96" t="str">
        <f>'Matriz consolidada 2025'!AU35</f>
        <v>MEDIO</v>
      </c>
      <c r="L35" s="96" t="str">
        <f>'Matriz consolidada 2025'!AV35</f>
        <v>INFORMACIÓN PÚBLICA</v>
      </c>
      <c r="M35" s="96" t="str">
        <f>'Matriz consolidada 2025'!AW35</f>
        <v>IPB</v>
      </c>
      <c r="N35" s="96" t="str">
        <f>'Matriz consolidada 2025'!AX35</f>
        <v>LEY 1712 DE 2014 LEY DE TRANSPARENCIA Y DERECHO DE ACCESO A LA INFORMACIÓN. ARTÍCULO 6 DEFINICIONES LITERAL B.</v>
      </c>
      <c r="O35" s="96" t="str">
        <f>'Matriz consolidada 2025'!AY35</f>
        <v>N/A</v>
      </c>
      <c r="P35" s="96" t="str">
        <f>'Matriz consolidada 2025'!AZ35</f>
        <v xml:space="preserve">N/A
</v>
      </c>
      <c r="Q35" s="96" t="str">
        <f>'Matriz consolidada 2025'!BA35</f>
        <v>SIN RESERVA</v>
      </c>
      <c r="R35" s="140">
        <f>'Matriz consolidada 2025'!BB35</f>
        <v>45833</v>
      </c>
      <c r="S35" s="97" t="str">
        <f>'Matriz consolidada 2025'!BC35</f>
        <v>N/A</v>
      </c>
    </row>
    <row r="36" spans="1:19" ht="409.5" x14ac:dyDescent="0.2">
      <c r="A36" s="139">
        <f>'Matriz consolidada 2025'!A36</f>
        <v>33</v>
      </c>
      <c r="B36" s="95" t="str">
        <f>'Matriz consolidada 2025'!B36</f>
        <v>APOYO</v>
      </c>
      <c r="C36" s="95" t="str">
        <f>'Matriz consolidada 2025'!C36</f>
        <v xml:space="preserve">GESTIÓN ADMINISTRATIVA </v>
      </c>
      <c r="D36" s="95" t="str">
        <f>'Matriz consolidada 2025'!D36</f>
        <v>SERVICIOS ADMINISTRATIVOS</v>
      </c>
      <c r="E36" s="95" t="str">
        <f>'Matriz consolidada 2025'!E36</f>
        <v>CUENTAS DE ALMACEN</v>
      </c>
      <c r="F36" s="95" t="str">
        <f>'Matriz consolidada 2025'!J36</f>
        <v>AMBOS</v>
      </c>
      <c r="G36" s="95" t="str">
        <f>'Matriz consolidada 2025'!K36</f>
        <v>ESPAÑOL</v>
      </c>
      <c r="H36" s="96" t="str">
        <f>'Matriz consolidada 2025'!P36</f>
        <v>XLS,PDF, ODS</v>
      </c>
      <c r="I36" s="96" t="str">
        <f>'Matriz consolidada 2025'!S36</f>
        <v>CUENTAS DE ALMACEN</v>
      </c>
      <c r="J36" s="96" t="str">
        <f>'Matriz consolidada 2025'!T36</f>
        <v>TRASLADOS, EGRESOS, INGRESOS Y BAJAS</v>
      </c>
      <c r="K36" s="96" t="str">
        <f>'Matriz consolidada 2025'!AU36</f>
        <v>ALTO</v>
      </c>
      <c r="L36" s="96" t="str">
        <f>'Matriz consolidada 2025'!AV36</f>
        <v>INFORMACIÓN PÚBLICA CLASIFICADA</v>
      </c>
      <c r="M36" s="96" t="str">
        <f>'Matriz consolidada 2025'!AW36</f>
        <v>IPC</v>
      </c>
      <c r="N36" s="96" t="str">
        <f>'Matriz consolidada 2025'!AX36</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36" s="96" t="str">
        <f>'Matriz consolidada 2025'!AY36</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36" s="96" t="str">
        <f>'Matriz consolidada 2025'!AZ36</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36" s="96" t="str">
        <f>'Matriz consolidada 2025'!BA36</f>
        <v>RESERVA PARCIAL</v>
      </c>
      <c r="R36" s="140">
        <f>'Matriz consolidada 2025'!BB36</f>
        <v>45833</v>
      </c>
      <c r="S36" s="97" t="str">
        <f>'Matriz consolidada 2025'!BC36</f>
        <v>PERMANENTE</v>
      </c>
    </row>
    <row r="37" spans="1:19" ht="409.5" x14ac:dyDescent="0.2">
      <c r="A37" s="139">
        <f>'Matriz consolidada 2025'!A37</f>
        <v>34</v>
      </c>
      <c r="B37" s="95" t="str">
        <f>'Matriz consolidada 2025'!B37</f>
        <v>APOYO</v>
      </c>
      <c r="C37" s="95" t="str">
        <f>'Matriz consolidada 2025'!C37</f>
        <v xml:space="preserve">GESTIÓN ADMINISTRATIVA </v>
      </c>
      <c r="D37" s="95" t="str">
        <f>'Matriz consolidada 2025'!D37</f>
        <v>SERVICIOS ADMINISTRATIVOS</v>
      </c>
      <c r="E37" s="95" t="str">
        <f>'Matriz consolidada 2025'!E37</f>
        <v>INVENTARIOS GENERALES DE ELEMENTOS DEVOLUTIVOS EN SERVICIO</v>
      </c>
      <c r="F37" s="95" t="str">
        <f>'Matriz consolidada 2025'!J37</f>
        <v>AMBOS</v>
      </c>
      <c r="G37" s="95" t="str">
        <f>'Matriz consolidada 2025'!K37</f>
        <v>ESPAÑOL</v>
      </c>
      <c r="H37" s="96" t="str">
        <f>'Matriz consolidada 2025'!P37</f>
        <v>XLS,PDF, ODS</v>
      </c>
      <c r="I37" s="96" t="str">
        <f>'Matriz consolidada 2025'!S37</f>
        <v>INVENTARIOS</v>
      </c>
      <c r="J37" s="96" t="str">
        <f>'Matriz consolidada 2025'!T37</f>
        <v>INVENTARIOS GENERALES DE ELEMENTOS DEVOLUTIVOS EN SERVICIO</v>
      </c>
      <c r="K37" s="96" t="str">
        <f>'Matriz consolidada 2025'!AU37</f>
        <v>MEDIO</v>
      </c>
      <c r="L37" s="96" t="str">
        <f>'Matriz consolidada 2025'!AV37</f>
        <v>INFORMACIÓN PÚBLICA CLASIFICADA</v>
      </c>
      <c r="M37" s="96" t="str">
        <f>'Matriz consolidada 2025'!AW37</f>
        <v>IPC</v>
      </c>
      <c r="N37" s="96" t="str">
        <f>'Matriz consolidada 2025'!AX37</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37" s="96" t="str">
        <f>'Matriz consolidada 2025'!AY37</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37" s="96" t="str">
        <f>'Matriz consolidada 2025'!AZ37</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37" s="96" t="str">
        <f>'Matriz consolidada 2025'!BA37</f>
        <v>RESERVA PARCIAL</v>
      </c>
      <c r="R37" s="140">
        <f>'Matriz consolidada 2025'!BB37</f>
        <v>45833</v>
      </c>
      <c r="S37" s="97" t="str">
        <f>'Matriz consolidada 2025'!BC37</f>
        <v>PERMANENTE</v>
      </c>
    </row>
    <row r="38" spans="1:19" ht="56.25" hidden="1" x14ac:dyDescent="0.2">
      <c r="A38" s="139">
        <f>'Matriz consolidada 2025'!A38</f>
        <v>35</v>
      </c>
      <c r="B38" s="95" t="str">
        <f>'Matriz consolidada 2025'!B38</f>
        <v>APOYO</v>
      </c>
      <c r="C38" s="95" t="str">
        <f>'Matriz consolidada 2025'!C38</f>
        <v>GESTIÓN DOCUMENTAL</v>
      </c>
      <c r="D38" s="95" t="str">
        <f>'Matriz consolidada 2025'!D38</f>
        <v>SERVICIOS ADMINISTRATIVOS</v>
      </c>
      <c r="E38" s="95" t="str">
        <f>'Matriz consolidada 2025'!E38</f>
        <v>ADMINISTRADOR FUNCIONAL DEL SISTEMA DE GESTIÓN DOCUMENTAL</v>
      </c>
      <c r="F38" s="95" t="str">
        <f>'Matriz consolidada 2025'!J38</f>
        <v>FÍSICO</v>
      </c>
      <c r="G38" s="95" t="str">
        <f>'Matriz consolidada 2025'!K38</f>
        <v>ESPAÑOL</v>
      </c>
      <c r="H38" s="96" t="str">
        <f>'Matriz consolidada 2025'!P38</f>
        <v>N/A</v>
      </c>
      <c r="I38" s="96" t="str">
        <f>'Matriz consolidada 2025'!S38</f>
        <v>N/A</v>
      </c>
      <c r="J38" s="96" t="str">
        <f>'Matriz consolidada 2025'!T38</f>
        <v>N/A</v>
      </c>
      <c r="K38" s="96" t="str">
        <f>'Matriz consolidada 2025'!AU38</f>
        <v>BAJO</v>
      </c>
      <c r="L38" s="96" t="str">
        <f>'Matriz consolidada 2025'!AV38</f>
        <v>INFORMACIÓN PÚBLICA</v>
      </c>
      <c r="M38" s="96" t="str">
        <f>'Matriz consolidada 2025'!AW38</f>
        <v>IPB</v>
      </c>
      <c r="N38" s="96" t="str">
        <f>'Matriz consolidada 2025'!AX38</f>
        <v>LEY 1712 DE 2014 LEY DE TRANSPARENCIA Y DERECHO DE ACCESO A LA INFORMACIÓN. ARTÍCULO 6 DEFINICIONES LITERAL B.</v>
      </c>
      <c r="O38" s="96" t="str">
        <f>'Matriz consolidada 2025'!AY38</f>
        <v>N/A</v>
      </c>
      <c r="P38" s="96" t="str">
        <f>'Matriz consolidada 2025'!AZ38</f>
        <v xml:space="preserve">N/A
</v>
      </c>
      <c r="Q38" s="96" t="str">
        <f>'Matriz consolidada 2025'!BA38</f>
        <v>SIN RESERVA</v>
      </c>
      <c r="R38" s="140">
        <f>'Matriz consolidada 2025'!BB38</f>
        <v>45833</v>
      </c>
      <c r="S38" s="97" t="str">
        <f>'Matriz consolidada 2025'!BC38</f>
        <v>N/A</v>
      </c>
    </row>
    <row r="39" spans="1:19" ht="409.5" x14ac:dyDescent="0.2">
      <c r="A39" s="139">
        <f>'Matriz consolidada 2025'!A39</f>
        <v>36</v>
      </c>
      <c r="B39" s="95" t="str">
        <f>'Matriz consolidada 2025'!B39</f>
        <v>APOYO</v>
      </c>
      <c r="C39" s="95" t="str">
        <f>'Matriz consolidada 2025'!C39</f>
        <v>GESTIÓN DOCUMENTAL</v>
      </c>
      <c r="D39" s="95" t="str">
        <f>'Matriz consolidada 2025'!D39</f>
        <v>SERVICIOS ADMINISTRATIVOS</v>
      </c>
      <c r="E39" s="95" t="str">
        <f>'Matriz consolidada 2025'!E39</f>
        <v>ARCHIVOS DE LA ENTIDAD</v>
      </c>
      <c r="F39" s="95" t="str">
        <f>'Matriz consolidada 2025'!J39</f>
        <v>AMBOS</v>
      </c>
      <c r="G39" s="95" t="str">
        <f>'Matriz consolidada 2025'!K39</f>
        <v>ESPAÑOL</v>
      </c>
      <c r="H39" s="96" t="str">
        <f>'Matriz consolidada 2025'!P39</f>
        <v>PAPEL 
FOTOGRAFÍAS
PLANOS
ACETATOS
CINTAS MAGNÉTICAS
DISCOS ÓPTICOS
GRANDES FORMATOS EN PAPEL
UNIDADES EXTRAIBLES
LIBROS EMPASTADOS
PDF
PDF/A
DOCX
XLSX
PPT
ZIP
WINRAR 
MP4 / WMP</v>
      </c>
      <c r="I39" s="96" t="str">
        <f>'Matriz consolidada 2025'!S39</f>
        <v>N/A</v>
      </c>
      <c r="J39" s="96" t="str">
        <f>'Matriz consolidada 2025'!T39</f>
        <v>N/A</v>
      </c>
      <c r="K39" s="96" t="str">
        <f>'Matriz consolidada 2025'!AU39</f>
        <v>ALTO</v>
      </c>
      <c r="L39" s="96" t="str">
        <f>'Matriz consolidada 2025'!AV39</f>
        <v>INFORMACIÓN PÚBLICA CLASIFICADA</v>
      </c>
      <c r="M39" s="96" t="str">
        <f>'Matriz consolidada 2025'!AW39</f>
        <v>IPC</v>
      </c>
      <c r="N39" s="96" t="str">
        <f>'Matriz consolidada 2025'!AX39</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39" s="96" t="str">
        <f>'Matriz consolidada 2025'!AY39</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39" s="96" t="str">
        <f>'Matriz consolidada 2025'!AZ39</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39" s="96" t="str">
        <f>'Matriz consolidada 2025'!BA39</f>
        <v>RESERVA PARCIAL</v>
      </c>
      <c r="R39" s="140">
        <f>'Matriz consolidada 2025'!BB39</f>
        <v>45833</v>
      </c>
      <c r="S39" s="97" t="str">
        <f>'Matriz consolidada 2025'!BC39</f>
        <v>PERMANENTE</v>
      </c>
    </row>
    <row r="40" spans="1:19" ht="56.25" hidden="1" x14ac:dyDescent="0.2">
      <c r="A40" s="139">
        <f>'Matriz consolidada 2025'!A40</f>
        <v>37</v>
      </c>
      <c r="B40" s="95" t="str">
        <f>'Matriz consolidada 2025'!B40</f>
        <v>APOYO</v>
      </c>
      <c r="C40" s="95" t="str">
        <f>'Matriz consolidada 2025'!C40</f>
        <v>GESTIÓN DOCUMENTAL</v>
      </c>
      <c r="D40" s="95" t="str">
        <f>'Matriz consolidada 2025'!D40</f>
        <v>SERVICIOS ADMINISTRATIVOS</v>
      </c>
      <c r="E40" s="95" t="str">
        <f>'Matriz consolidada 2025'!E40</f>
        <v>INSTRUMENTOS ARCHIVÍSTICOS</v>
      </c>
      <c r="F40" s="95" t="str">
        <f>'Matriz consolidada 2025'!J40</f>
        <v>DIGITAL</v>
      </c>
      <c r="G40" s="95" t="str">
        <f>'Matriz consolidada 2025'!K40</f>
        <v>ESPAÑOL</v>
      </c>
      <c r="H40" s="96" t="str">
        <f>'Matriz consolidada 2025'!P40</f>
        <v>PDF
EXCEL</v>
      </c>
      <c r="I40" s="96" t="str">
        <f>'Matriz consolidada 2025'!S40</f>
        <v>PLANES</v>
      </c>
      <c r="J40" s="96" t="str">
        <f>'Matriz consolidada 2025'!T40</f>
        <v>PLANES INSTITUCIONALES DE ARCHIVO</v>
      </c>
      <c r="K40" s="96" t="str">
        <f>'Matriz consolidada 2025'!AU40</f>
        <v>BAJO</v>
      </c>
      <c r="L40" s="96" t="str">
        <f>'Matriz consolidada 2025'!AV40</f>
        <v>INFORMACIÓN PÚBLICA</v>
      </c>
      <c r="M40" s="96" t="str">
        <f>'Matriz consolidada 2025'!AW40</f>
        <v>IPB</v>
      </c>
      <c r="N40" s="96" t="str">
        <f>'Matriz consolidada 2025'!AX40</f>
        <v>LEY 1712 DE 2014 LEY DE TRANSPARENCIA Y DERECHO DE ACCESO A LA INFORMACIÓN. ARTÍCULO 6 DEFINICIONES LITERAL B.</v>
      </c>
      <c r="O40" s="96" t="str">
        <f>'Matriz consolidada 2025'!AY40</f>
        <v>N/A</v>
      </c>
      <c r="P40" s="96" t="str">
        <f>'Matriz consolidada 2025'!AZ40</f>
        <v xml:space="preserve">N/A
</v>
      </c>
      <c r="Q40" s="96" t="str">
        <f>'Matriz consolidada 2025'!BA40</f>
        <v>SIN RESERVA</v>
      </c>
      <c r="R40" s="140">
        <f>'Matriz consolidada 2025'!BB40</f>
        <v>45833</v>
      </c>
      <c r="S40" s="97" t="str">
        <f>'Matriz consolidada 2025'!BC40</f>
        <v>N/A</v>
      </c>
    </row>
    <row r="41" spans="1:19" ht="56.25" hidden="1" x14ac:dyDescent="0.2">
      <c r="A41" s="139">
        <f>'Matriz consolidada 2025'!A41</f>
        <v>38</v>
      </c>
      <c r="B41" s="95" t="str">
        <f>'Matriz consolidada 2025'!B41</f>
        <v>APOYO</v>
      </c>
      <c r="C41" s="95" t="str">
        <f>'Matriz consolidada 2025'!C41</f>
        <v>GESTIÓN DOCUMENTAL</v>
      </c>
      <c r="D41" s="95" t="str">
        <f>'Matriz consolidada 2025'!D41</f>
        <v>SERVICIOS ADMINISTRATIVOS</v>
      </c>
      <c r="E41" s="95" t="str">
        <f>'Matriz consolidada 2025'!E41</f>
        <v>INVENTARIOS DOCUMENTALES</v>
      </c>
      <c r="F41" s="95" t="str">
        <f>'Matriz consolidada 2025'!J41</f>
        <v>DIGITAL</v>
      </c>
      <c r="G41" s="95" t="str">
        <f>'Matriz consolidada 2025'!K41</f>
        <v>ESPAÑOL</v>
      </c>
      <c r="H41" s="96" t="str">
        <f>'Matriz consolidada 2025'!P41</f>
        <v>PDF
EXCEL</v>
      </c>
      <c r="I41" s="96" t="str">
        <f>'Matriz consolidada 2025'!S41</f>
        <v>INVENTARIOS</v>
      </c>
      <c r="J41" s="96" t="str">
        <f>'Matriz consolidada 2025'!T41</f>
        <v>INVENTARIOS DOCUMENTALES</v>
      </c>
      <c r="K41" s="96" t="str">
        <f>'Matriz consolidada 2025'!AU41</f>
        <v>BAJO</v>
      </c>
      <c r="L41" s="96" t="str">
        <f>'Matriz consolidada 2025'!AV41</f>
        <v>INFORMACIÓN PÚBLICA</v>
      </c>
      <c r="M41" s="96" t="str">
        <f>'Matriz consolidada 2025'!AW41</f>
        <v>IPB</v>
      </c>
      <c r="N41" s="96" t="str">
        <f>'Matriz consolidada 2025'!AX41</f>
        <v>LEY 1712 DE 2014 LEY DE TRANSPARENCIA Y DERECHO DE ACCESO A LA INFORMACIÓN. ARTÍCULO 6 DEFINICIONES LITERAL B.</v>
      </c>
      <c r="O41" s="96" t="str">
        <f>'Matriz consolidada 2025'!AY41</f>
        <v>N/A</v>
      </c>
      <c r="P41" s="96" t="str">
        <f>'Matriz consolidada 2025'!AZ41</f>
        <v xml:space="preserve">N/A
</v>
      </c>
      <c r="Q41" s="96" t="str">
        <f>'Matriz consolidada 2025'!BA41</f>
        <v>SIN RESERVA</v>
      </c>
      <c r="R41" s="140">
        <f>'Matriz consolidada 2025'!BB41</f>
        <v>45833</v>
      </c>
      <c r="S41" s="97" t="str">
        <f>'Matriz consolidada 2025'!BC41</f>
        <v>N/A</v>
      </c>
    </row>
    <row r="42" spans="1:19" ht="56.25" hidden="1" x14ac:dyDescent="0.2">
      <c r="A42" s="139">
        <f>'Matriz consolidada 2025'!A42</f>
        <v>39</v>
      </c>
      <c r="B42" s="95" t="str">
        <f>'Matriz consolidada 2025'!B42</f>
        <v>APOYO</v>
      </c>
      <c r="C42" s="95" t="str">
        <f>'Matriz consolidada 2025'!C42</f>
        <v>GESTIÓN DOCUMENTAL</v>
      </c>
      <c r="D42" s="95" t="str">
        <f>'Matriz consolidada 2025'!D42</f>
        <v>SERVICIOS ADMINISTRATIVOS</v>
      </c>
      <c r="E42" s="95" t="str">
        <f>'Matriz consolidada 2025'!E42</f>
        <v>POLÍTICA Y PROCEDIMIENTOS DE LA GESTIÓN DOCUMENTAL</v>
      </c>
      <c r="F42" s="95" t="str">
        <f>'Matriz consolidada 2025'!J42</f>
        <v>DIGITAL</v>
      </c>
      <c r="G42" s="95" t="str">
        <f>'Matriz consolidada 2025'!K42</f>
        <v>ESPAÑOL</v>
      </c>
      <c r="H42" s="96" t="str">
        <f>'Matriz consolidada 2025'!P42</f>
        <v>PDF</v>
      </c>
      <c r="I42" s="96" t="str">
        <f>'Matriz consolidada 2025'!S42</f>
        <v>PROGRAMAS</v>
      </c>
      <c r="J42" s="96" t="str">
        <f>'Matriz consolidada 2025'!T42</f>
        <v>PROGRAMAS DE GESTIÓN DOCUMENTAL</v>
      </c>
      <c r="K42" s="96" t="str">
        <f>'Matriz consolidada 2025'!AU42</f>
        <v>BAJO</v>
      </c>
      <c r="L42" s="96" t="str">
        <f>'Matriz consolidada 2025'!AV42</f>
        <v>INFORMACIÓN PÚBLICA</v>
      </c>
      <c r="M42" s="96" t="str">
        <f>'Matriz consolidada 2025'!AW42</f>
        <v>IPB</v>
      </c>
      <c r="N42" s="96" t="str">
        <f>'Matriz consolidada 2025'!AX42</f>
        <v>LEY 1712 DE 2014 LEY DE TRANSPARENCIA Y DERECHO DE ACCESO A LA INFORMACIÓN. ARTÍCULO 6 DEFINICIONES LITERAL B.</v>
      </c>
      <c r="O42" s="96" t="str">
        <f>'Matriz consolidada 2025'!AY42</f>
        <v>N/A</v>
      </c>
      <c r="P42" s="96" t="str">
        <f>'Matriz consolidada 2025'!AZ42</f>
        <v xml:space="preserve">N/A
</v>
      </c>
      <c r="Q42" s="96" t="str">
        <f>'Matriz consolidada 2025'!BA42</f>
        <v>SIN RESERVA</v>
      </c>
      <c r="R42" s="140">
        <f>'Matriz consolidada 2025'!BB42</f>
        <v>45833</v>
      </c>
      <c r="S42" s="97" t="str">
        <f>'Matriz consolidada 2025'!BC42</f>
        <v>N/A</v>
      </c>
    </row>
    <row r="43" spans="1:19" ht="56.25" hidden="1" x14ac:dyDescent="0.2">
      <c r="A43" s="139">
        <f>'Matriz consolidada 2025'!A43</f>
        <v>40</v>
      </c>
      <c r="B43" s="95" t="str">
        <f>'Matriz consolidada 2025'!B43</f>
        <v>EVALUACION</v>
      </c>
      <c r="C43" s="95" t="str">
        <f>'Matriz consolidada 2025'!C43</f>
        <v xml:space="preserve">GESTIÓN DE LA EVALUACIÓN INDEPENDIENTE </v>
      </c>
      <c r="D43" s="95" t="str">
        <f>'Matriz consolidada 2025'!D43</f>
        <v>OFICINA DE CONTROL INTERNO</v>
      </c>
      <c r="E43" s="95" t="str">
        <f>'Matriz consolidada 2025'!E43</f>
        <v>ACTAS</v>
      </c>
      <c r="F43" s="95" t="str">
        <f>'Matriz consolidada 2025'!J43</f>
        <v>DIGITAL</v>
      </c>
      <c r="G43" s="95" t="str">
        <f>'Matriz consolidada 2025'!K43</f>
        <v>ESPAÑOL</v>
      </c>
      <c r="H43" s="96" t="str">
        <f>'Matriz consolidada 2025'!P43</f>
        <v>PDF - WORD - EXCEL - POWER POINT</v>
      </c>
      <c r="I43" s="96" t="str">
        <f>'Matriz consolidada 2025'!S43</f>
        <v>ACTAS</v>
      </c>
      <c r="J43" s="96" t="str">
        <f>'Matriz consolidada 2025'!T43</f>
        <v>ACTAS DEL COMITE INSTITUCIONAL DE COORDINACION DE CONTROL INTERNO</v>
      </c>
      <c r="K43" s="96" t="str">
        <f>'Matriz consolidada 2025'!AU43</f>
        <v>MEDIO</v>
      </c>
      <c r="L43" s="96" t="str">
        <f>'Matriz consolidada 2025'!AV43</f>
        <v>INFORMACIÓN PÚBLICA</v>
      </c>
      <c r="M43" s="96" t="str">
        <f>'Matriz consolidada 2025'!AW43</f>
        <v>IPB</v>
      </c>
      <c r="N43" s="96" t="str">
        <f>'Matriz consolidada 2025'!AX43</f>
        <v>LEY 1712 DE 2014 LEY DE TRANSPARENCIA Y DERECHO DE ACCESO A LA INFORMACIÓN. ARTÍCULO 6 DEFINICIONES LITERAL B.</v>
      </c>
      <c r="O43" s="96" t="str">
        <f>'Matriz consolidada 2025'!AY43</f>
        <v>N/A</v>
      </c>
      <c r="P43" s="96" t="str">
        <f>'Matriz consolidada 2025'!AZ43</f>
        <v xml:space="preserve">N/A
</v>
      </c>
      <c r="Q43" s="96" t="str">
        <f>'Matriz consolidada 2025'!BA43</f>
        <v>SIN RESERVA</v>
      </c>
      <c r="R43" s="140">
        <f>'Matriz consolidada 2025'!BB43</f>
        <v>45838</v>
      </c>
      <c r="S43" s="97" t="str">
        <f>'Matriz consolidada 2025'!BC43</f>
        <v>N/A</v>
      </c>
    </row>
    <row r="44" spans="1:19" ht="78.75" hidden="1" x14ac:dyDescent="0.2">
      <c r="A44" s="139">
        <f>'Matriz consolidada 2025'!A44</f>
        <v>41</v>
      </c>
      <c r="B44" s="95" t="str">
        <f>'Matriz consolidada 2025'!B44</f>
        <v>EVALUACION</v>
      </c>
      <c r="C44" s="95" t="str">
        <f>'Matriz consolidada 2025'!C44</f>
        <v xml:space="preserve">GESTIÓN DE LA EVALUACIÓN INDEPENDIENTE </v>
      </c>
      <c r="D44" s="95" t="str">
        <f>'Matriz consolidada 2025'!D44</f>
        <v>OFICINA DE CONTROL INTERNO</v>
      </c>
      <c r="E44" s="95" t="str">
        <f>'Matriz consolidada 2025'!E44</f>
        <v>INFORMES</v>
      </c>
      <c r="F44" s="95" t="str">
        <f>'Matriz consolidada 2025'!J44</f>
        <v>DIGITAL</v>
      </c>
      <c r="G44" s="95" t="str">
        <f>'Matriz consolidada 2025'!K44</f>
        <v>ESPAÑOL</v>
      </c>
      <c r="H44" s="96" t="str">
        <f>'Matriz consolidada 2025'!P44</f>
        <v>PDF - WORD - EXCEL - POWER POINT</v>
      </c>
      <c r="I44" s="96" t="str">
        <f>'Matriz consolidada 2025'!S44</f>
        <v>INFORMES</v>
      </c>
      <c r="J44" s="96" t="str">
        <f>'Matriz consolidada 2025'!T44</f>
        <v>INFORMES A OTROS ORGANISMOS, INFORMES A ENTES DE CONTROL E INFORMES DE AUDITORÍA, EVALUACIÓN Y SEGUIMIENTO INTERNOS</v>
      </c>
      <c r="K44" s="96" t="str">
        <f>'Matriz consolidada 2025'!AU44</f>
        <v>MEDIO</v>
      </c>
      <c r="L44" s="96" t="str">
        <f>'Matriz consolidada 2025'!AV44</f>
        <v>INFORMACIÓN PÚBLICA</v>
      </c>
      <c r="M44" s="96" t="str">
        <f>'Matriz consolidada 2025'!AW44</f>
        <v>IPB</v>
      </c>
      <c r="N44" s="96" t="str">
        <f>'Matriz consolidada 2025'!AX44</f>
        <v>LEY 1712 DE 2014 LEY DE TRANSPARENCIA Y DERECHO DE ACCESO A LA INFORMACIÓN. ARTÍCULO 6 DEFINICIONES LITERAL B.</v>
      </c>
      <c r="O44" s="96" t="str">
        <f>'Matriz consolidada 2025'!AY44</f>
        <v>N/A</v>
      </c>
      <c r="P44" s="96" t="str">
        <f>'Matriz consolidada 2025'!AZ44</f>
        <v xml:space="preserve">N/A
</v>
      </c>
      <c r="Q44" s="96" t="str">
        <f>'Matriz consolidada 2025'!BA44</f>
        <v>SIN RESERVA</v>
      </c>
      <c r="R44" s="140">
        <f>'Matriz consolidada 2025'!BB44</f>
        <v>45838</v>
      </c>
      <c r="S44" s="97" t="str">
        <f>'Matriz consolidada 2025'!BC44</f>
        <v>N/A</v>
      </c>
    </row>
    <row r="45" spans="1:19" ht="56.25" hidden="1" x14ac:dyDescent="0.2">
      <c r="A45" s="139">
        <f>'Matriz consolidada 2025'!A45</f>
        <v>42</v>
      </c>
      <c r="B45" s="95" t="str">
        <f>'Matriz consolidada 2025'!B45</f>
        <v>EVALUACION</v>
      </c>
      <c r="C45" s="95" t="str">
        <f>'Matriz consolidada 2025'!C45</f>
        <v xml:space="preserve">GESTIÓN DE LA EVALUACIÓN INDEPENDIENTE </v>
      </c>
      <c r="D45" s="95" t="str">
        <f>'Matriz consolidada 2025'!D45</f>
        <v>OFICINA DE CONTROL INTERNO</v>
      </c>
      <c r="E45" s="95" t="str">
        <f>'Matriz consolidada 2025'!E45</f>
        <v>PLAN ANUAL DE AUDITORÍA</v>
      </c>
      <c r="F45" s="95" t="str">
        <f>'Matriz consolidada 2025'!J45</f>
        <v>DIGITAL</v>
      </c>
      <c r="G45" s="95" t="str">
        <f>'Matriz consolidada 2025'!K45</f>
        <v>ESPAÑOL</v>
      </c>
      <c r="H45" s="96" t="str">
        <f>'Matriz consolidada 2025'!P45</f>
        <v>PDF - EXCEL</v>
      </c>
      <c r="I45" s="96" t="str">
        <f>'Matriz consolidada 2025'!S45</f>
        <v>PLANES</v>
      </c>
      <c r="J45" s="96" t="str">
        <f>'Matriz consolidada 2025'!T45</f>
        <v>PLANES ANUALES DE AUDITORIAS</v>
      </c>
      <c r="K45" s="96" t="str">
        <f>'Matriz consolidada 2025'!AU45</f>
        <v>MEDIO</v>
      </c>
      <c r="L45" s="96" t="str">
        <f>'Matriz consolidada 2025'!AV45</f>
        <v>INFORMACIÓN PÚBLICA</v>
      </c>
      <c r="M45" s="96" t="str">
        <f>'Matriz consolidada 2025'!AW45</f>
        <v>IPB</v>
      </c>
      <c r="N45" s="96" t="str">
        <f>'Matriz consolidada 2025'!AX45</f>
        <v>LEY 1712 DE 2014 LEY DE TRANSPARENCIA Y DERECHO DE ACCESO A LA INFORMACIÓN. ARTÍCULO 6 DEFINICIONES LITERAL B.</v>
      </c>
      <c r="O45" s="96" t="str">
        <f>'Matriz consolidada 2025'!AY45</f>
        <v>N/A</v>
      </c>
      <c r="P45" s="96" t="str">
        <f>'Matriz consolidada 2025'!AZ45</f>
        <v xml:space="preserve">N/A
</v>
      </c>
      <c r="Q45" s="96" t="str">
        <f>'Matriz consolidada 2025'!BA45</f>
        <v>SIN RESERVA</v>
      </c>
      <c r="R45" s="140">
        <f>'Matriz consolidada 2025'!BB45</f>
        <v>45838</v>
      </c>
      <c r="S45" s="97" t="str">
        <f>'Matriz consolidada 2025'!BC45</f>
        <v>N/A</v>
      </c>
    </row>
    <row r="46" spans="1:19" ht="409.5" x14ac:dyDescent="0.2">
      <c r="A46" s="139">
        <f>'Matriz consolidada 2025'!A46</f>
        <v>43</v>
      </c>
      <c r="B46" s="95" t="str">
        <f>'Matriz consolidada 2025'!B46</f>
        <v>MISIONALES</v>
      </c>
      <c r="C46" s="95" t="str">
        <f>'Matriz consolidada 2025'!C46</f>
        <v>GESTIÓN DE LA CULTURA CIUDADANA</v>
      </c>
      <c r="D46" s="95" t="str">
        <f>'Matriz consolidada 2025'!D46</f>
        <v>DIRECCIÓN DE REDES A ACCIÓN COLECTIVA</v>
      </c>
      <c r="E46" s="95" t="str">
        <f>'Matriz consolidada 2025'!E46</f>
        <v>RED DISTRITAL DE CULTURA CIUDADANA Y DEMOCRATICA</v>
      </c>
      <c r="F46" s="95" t="str">
        <f>'Matriz consolidada 2025'!J46</f>
        <v>DIGITAL</v>
      </c>
      <c r="G46" s="95" t="str">
        <f>'Matriz consolidada 2025'!K46</f>
        <v>ESPAÑOL</v>
      </c>
      <c r="H46" s="96" t="str">
        <f>'Matriz consolidada 2025'!P46</f>
        <v>.GFORM, .GSHEET, .GDOC</v>
      </c>
      <c r="I46" s="96" t="str">
        <f>'Matriz consolidada 2025'!S46</f>
        <v>N/A</v>
      </c>
      <c r="J46" s="96" t="str">
        <f>'Matriz consolidada 2025'!T46</f>
        <v>N/A</v>
      </c>
      <c r="K46" s="96" t="str">
        <f>'Matriz consolidada 2025'!AU46</f>
        <v>MEDIO</v>
      </c>
      <c r="L46" s="96" t="str">
        <f>'Matriz consolidada 2025'!AV46</f>
        <v>INFORMACIÓN PÚBLICA CLASIFICADA</v>
      </c>
      <c r="M46" s="96" t="str">
        <f>'Matriz consolidada 2025'!AW46</f>
        <v>IPC</v>
      </c>
      <c r="N46" s="96" t="str">
        <f>'Matriz consolidada 2025'!AX46</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46" s="96" t="str">
        <f>'Matriz consolidada 2025'!AY46</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46" s="96" t="str">
        <f>'Matriz consolidada 2025'!AZ46</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46" s="96" t="str">
        <f>'Matriz consolidada 2025'!BA46</f>
        <v>RESERVA PARCIAL</v>
      </c>
      <c r="R46" s="140">
        <f>'Matriz consolidada 2025'!BB46</f>
        <v>45839</v>
      </c>
      <c r="S46" s="97" t="str">
        <f>'Matriz consolidada 2025'!BC46</f>
        <v>PERMANENTE</v>
      </c>
    </row>
    <row r="47" spans="1:19" ht="409.5" x14ac:dyDescent="0.2">
      <c r="A47" s="139">
        <f>'Matriz consolidada 2025'!A47</f>
        <v>44</v>
      </c>
      <c r="B47" s="95" t="str">
        <f>'Matriz consolidada 2025'!B47</f>
        <v>MISIONALES</v>
      </c>
      <c r="C47" s="95" t="str">
        <f>'Matriz consolidada 2025'!C47</f>
        <v>GESTIÓN DE LA CULTURA CIUDADANA</v>
      </c>
      <c r="D47" s="95" t="str">
        <f>'Matriz consolidada 2025'!D47</f>
        <v>DIRECCIÓN DE REDES A ACCIÓN COLECTIVA</v>
      </c>
      <c r="E47" s="95" t="str">
        <f>'Matriz consolidada 2025'!E47</f>
        <v>REPORTE CUANTITATIVO ACTIVIDADES - META 3 PI 7991</v>
      </c>
      <c r="F47" s="95" t="str">
        <f>'Matriz consolidada 2025'!J47</f>
        <v>DIGITAL</v>
      </c>
      <c r="G47" s="95" t="str">
        <f>'Matriz consolidada 2025'!K47</f>
        <v>ESPAÑOL</v>
      </c>
      <c r="H47" s="96" t="str">
        <f>'Matriz consolidada 2025'!P47</f>
        <v>.GFORM, .GSHEET, .GDOC</v>
      </c>
      <c r="I47" s="96" t="str">
        <f>'Matriz consolidada 2025'!S47</f>
        <v>N/A</v>
      </c>
      <c r="J47" s="96" t="str">
        <f>'Matriz consolidada 2025'!T47</f>
        <v>N/A</v>
      </c>
      <c r="K47" s="96" t="str">
        <f>'Matriz consolidada 2025'!AU47</f>
        <v>MEDIO</v>
      </c>
      <c r="L47" s="96" t="str">
        <f>'Matriz consolidada 2025'!AV47</f>
        <v>INFORMACIÓN PÚBLICA CLASIFICADA</v>
      </c>
      <c r="M47" s="96" t="str">
        <f>'Matriz consolidada 2025'!AW47</f>
        <v>IPC</v>
      </c>
      <c r="N47" s="96" t="str">
        <f>'Matriz consolidada 2025'!AX47</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47" s="96" t="str">
        <f>'Matriz consolidada 2025'!AY47</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47" s="96" t="str">
        <f>'Matriz consolidada 2025'!AZ47</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47" s="96" t="str">
        <f>'Matriz consolidada 2025'!BA47</f>
        <v>RESERVA PARCIAL</v>
      </c>
      <c r="R47" s="140">
        <f>'Matriz consolidada 2025'!BB47</f>
        <v>45839</v>
      </c>
      <c r="S47" s="97" t="str">
        <f>'Matriz consolidada 2025'!BC47</f>
        <v>1 AÑO</v>
      </c>
    </row>
    <row r="48" spans="1:19" ht="191.25" x14ac:dyDescent="0.2">
      <c r="A48" s="139">
        <f>'Matriz consolidada 2025'!A48</f>
        <v>45</v>
      </c>
      <c r="B48" s="95" t="str">
        <f>'Matriz consolidada 2025'!B48</f>
        <v>MISIONALES</v>
      </c>
      <c r="C48" s="95" t="str">
        <f>'Matriz consolidada 2025'!C48</f>
        <v>GESTIÓN DE LA CULTURA CIUDADANA</v>
      </c>
      <c r="D48" s="95" t="str">
        <f>'Matriz consolidada 2025'!D48</f>
        <v>DIRECCIÓN DE TRANSFORMACIONES CULTURALES</v>
      </c>
      <c r="E48" s="95" t="str">
        <f>'Matriz consolidada 2025'!E48</f>
        <v>DOCUMENTO TECNICO DE LAS ESTRATEGIAS DE CULTURA CIUDADANA Y TRANSFORMACION CULTURAL</v>
      </c>
      <c r="F48" s="95" t="str">
        <f>'Matriz consolidada 2025'!J48</f>
        <v>AMBOS</v>
      </c>
      <c r="G48" s="95" t="str">
        <f>'Matriz consolidada 2025'!K48</f>
        <v>ESPAÑOL</v>
      </c>
      <c r="H48" s="96" t="str">
        <f>'Matriz consolidada 2025'!P48</f>
        <v>.PDF</v>
      </c>
      <c r="I48" s="96" t="str">
        <f>'Matriz consolidada 2025'!S48</f>
        <v>TRANSFORMACIONES CULTURALES</v>
      </c>
      <c r="J48" s="96" t="str">
        <f>'Matriz consolidada 2025'!T48</f>
        <v>TRANSFORMACIONES CULTURALES</v>
      </c>
      <c r="K48" s="96" t="str">
        <f>'Matriz consolidada 2025'!AU48</f>
        <v>MEDIO</v>
      </c>
      <c r="L48" s="96" t="str">
        <f>'Matriz consolidada 2025'!AV48</f>
        <v>INFORMACIÓN PÚBLICA CLASIFICADA</v>
      </c>
      <c r="M48" s="96" t="str">
        <f>'Matriz consolidada 2025'!AW48</f>
        <v>IPC</v>
      </c>
      <c r="N48" s="96" t="str">
        <f>'Matriz consolidada 2025'!AX48</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O48" s="96" t="str">
        <f>'Matriz consolidada 2025'!AY48</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P48" s="96" t="str">
        <f>'Matriz consolidada 2025'!AZ48</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Q48" s="96" t="str">
        <f>'Matriz consolidada 2025'!BA48</f>
        <v>RESERVA PARCIAL</v>
      </c>
      <c r="R48" s="140">
        <f>'Matriz consolidada 2025'!BB48</f>
        <v>45838</v>
      </c>
      <c r="S48" s="97" t="str">
        <f>'Matriz consolidada 2025'!BC48</f>
        <v>5 AÑOS</v>
      </c>
    </row>
    <row r="49" spans="1:19" ht="191.25" x14ac:dyDescent="0.2">
      <c r="A49" s="139">
        <f>'Matriz consolidada 2025'!A49</f>
        <v>46</v>
      </c>
      <c r="B49" s="95" t="str">
        <f>'Matriz consolidada 2025'!B49</f>
        <v>MISIONALES</v>
      </c>
      <c r="C49" s="95" t="str">
        <f>'Matriz consolidada 2025'!C49</f>
        <v>GESTIÓN DE LA CULTURA CIUDADANA</v>
      </c>
      <c r="D49" s="95" t="str">
        <f>'Matriz consolidada 2025'!D49</f>
        <v>DIRECCIÓN DE TRANSFORMACIONES CULTURALES</v>
      </c>
      <c r="E49" s="95" t="str">
        <f>'Matriz consolidada 2025'!E49</f>
        <v>DOCUMENTO DE BALANCE DE LAS ESTRATEGIAS DE CULTURA CIUDADANA Y TRANSFORMACIÓN CULTURAL</v>
      </c>
      <c r="F49" s="95" t="str">
        <f>'Matriz consolidada 2025'!J49</f>
        <v>AMBOS</v>
      </c>
      <c r="G49" s="95" t="str">
        <f>'Matriz consolidada 2025'!K49</f>
        <v>ESPAÑOL</v>
      </c>
      <c r="H49" s="96" t="str">
        <f>'Matriz consolidada 2025'!P49</f>
        <v>.PDF Y POWERBI</v>
      </c>
      <c r="I49" s="96" t="str">
        <f>'Matriz consolidada 2025'!S49</f>
        <v>TRANSFORMACIONES CULTURALES</v>
      </c>
      <c r="J49" s="96" t="str">
        <f>'Matriz consolidada 2025'!T49</f>
        <v>TRANSFORMACIONES CULTURALES</v>
      </c>
      <c r="K49" s="96" t="str">
        <f>'Matriz consolidada 2025'!AU49</f>
        <v>MEDIO</v>
      </c>
      <c r="L49" s="96" t="str">
        <f>'Matriz consolidada 2025'!AV49</f>
        <v>INFORMACIÓN PÚBLICA CLASIFICADA</v>
      </c>
      <c r="M49" s="96" t="str">
        <f>'Matriz consolidada 2025'!AW49</f>
        <v>IPC</v>
      </c>
      <c r="N49" s="96" t="str">
        <f>'Matriz consolidada 2025'!AX49</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O49" s="96" t="str">
        <f>'Matriz consolidada 2025'!AY49</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P49" s="96" t="str">
        <f>'Matriz consolidada 2025'!AZ49</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Q49" s="96" t="str">
        <f>'Matriz consolidada 2025'!BA49</f>
        <v>RESERVA PARCIAL</v>
      </c>
      <c r="R49" s="140">
        <f>'Matriz consolidada 2025'!BB49</f>
        <v>45838</v>
      </c>
      <c r="S49" s="97" t="str">
        <f>'Matriz consolidada 2025'!BC49</f>
        <v>5 AÑOS</v>
      </c>
    </row>
    <row r="50" spans="1:19" ht="409.5" x14ac:dyDescent="0.2">
      <c r="A50" s="139">
        <f>'Matriz consolidada 2025'!A50</f>
        <v>47</v>
      </c>
      <c r="B50" s="95" t="str">
        <f>'Matriz consolidada 2025'!B50</f>
        <v>MISIONALES</v>
      </c>
      <c r="C50" s="95" t="str">
        <f>'Matriz consolidada 2025'!C50</f>
        <v>GESTIÓN DE LA CULTURA CIUDADANA</v>
      </c>
      <c r="D50" s="95" t="str">
        <f>'Matriz consolidada 2025'!D50</f>
        <v>DIRECCIÓN DE TRANSFORMACIONES CULTURALES</v>
      </c>
      <c r="E50" s="95" t="str">
        <f>'Matriz consolidada 2025'!E50</f>
        <v>ESCUELA DE HOMBRES AL CUIDADO</v>
      </c>
      <c r="F50" s="95" t="str">
        <f>'Matriz consolidada 2025'!J50</f>
        <v>DIGITAL</v>
      </c>
      <c r="G50" s="95" t="str">
        <f>'Matriz consolidada 2025'!K50</f>
        <v>ESPAÑOL</v>
      </c>
      <c r="H50" s="96" t="str">
        <f>'Matriz consolidada 2025'!P50</f>
        <v>EXCEL</v>
      </c>
      <c r="I50" s="96" t="str">
        <f>'Matriz consolidada 2025'!S50</f>
        <v>TRANSFORMACIONES CULTURALES</v>
      </c>
      <c r="J50" s="96" t="str">
        <f>'Matriz consolidada 2025'!T50</f>
        <v>TRANSFORMACIONES CULTURALES</v>
      </c>
      <c r="K50" s="96" t="str">
        <f>'Matriz consolidada 2025'!AU50</f>
        <v>ALTO</v>
      </c>
      <c r="L50" s="96" t="str">
        <f>'Matriz consolidada 2025'!AV50</f>
        <v>INFORMACIÓN PÚBLICA CLASIFICADA</v>
      </c>
      <c r="M50" s="96" t="str">
        <f>'Matriz consolidada 2025'!AW50</f>
        <v>IPC</v>
      </c>
      <c r="N50" s="96" t="str">
        <f>'Matriz consolidada 2025'!AX50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50" s="96" t="str">
        <f>'Matriz consolidada 2025'!AY50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50" s="96" t="str">
        <f>'Matriz consolidada 2025'!AZ50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50" s="96" t="str">
        <f>'Matriz consolidada 2025'!BA50</f>
        <v>RESERVA TOTAL</v>
      </c>
      <c r="R50" s="140">
        <f>'Matriz consolidada 2025'!BB50</f>
        <v>45838</v>
      </c>
      <c r="S50" s="97" t="str">
        <f>'Matriz consolidada 2025'!BC50</f>
        <v>PERMANENTE</v>
      </c>
    </row>
    <row r="51" spans="1:19" ht="409.5" x14ac:dyDescent="0.2">
      <c r="A51" s="139">
        <f>'Matriz consolidada 2025'!A51</f>
        <v>48</v>
      </c>
      <c r="B51" s="95" t="str">
        <f>'Matriz consolidada 2025'!B51</f>
        <v>MISIONALES</v>
      </c>
      <c r="C51" s="95" t="str">
        <f>'Matriz consolidada 2025'!C51</f>
        <v>GESTIÓN DE LA CULTURA CIUDADANA</v>
      </c>
      <c r="D51" s="95" t="str">
        <f>'Matriz consolidada 2025'!D51</f>
        <v>DIRECCIÓN DE TRANSFORMACIONES CULTURALES</v>
      </c>
      <c r="E51" s="95" t="str">
        <f>'Matriz consolidada 2025'!E51</f>
        <v>ESCUELA DE HOMBRES AL CUIDADO</v>
      </c>
      <c r="F51" s="95" t="str">
        <f>'Matriz consolidada 2025'!J51</f>
        <v>DIGITAL</v>
      </c>
      <c r="G51" s="95" t="str">
        <f>'Matriz consolidada 2025'!K51</f>
        <v>ESPAÑOL</v>
      </c>
      <c r="H51" s="96" t="str">
        <f>'Matriz consolidada 2025'!P51</f>
        <v>POWERBI</v>
      </c>
      <c r="I51" s="96" t="str">
        <f>'Matriz consolidada 2025'!S51</f>
        <v>TRANSFORMACIONES CULTURALES</v>
      </c>
      <c r="J51" s="96" t="str">
        <f>'Matriz consolidada 2025'!T51</f>
        <v>TRANSFORMACIONES CULTURALES</v>
      </c>
      <c r="K51" s="96" t="str">
        <f>'Matriz consolidada 2025'!AU51</f>
        <v>ALTO</v>
      </c>
      <c r="L51" s="96" t="str">
        <f>'Matriz consolidada 2025'!AV51</f>
        <v>INFORMACIÓN PÚBLICA CLASIFICADA</v>
      </c>
      <c r="M51" s="96" t="str">
        <f>'Matriz consolidada 2025'!AW51</f>
        <v>IPC</v>
      </c>
      <c r="N51" s="96" t="str">
        <f>'Matriz consolidada 2025'!AX51</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51" s="96" t="str">
        <f>'Matriz consolidada 2025'!AY51</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51" s="96" t="str">
        <f>'Matriz consolidada 2025'!AZ51</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51" s="96" t="str">
        <f>'Matriz consolidada 2025'!BA51</f>
        <v>RESERVA TOTAL</v>
      </c>
      <c r="R51" s="140">
        <f>'Matriz consolidada 2025'!BB51</f>
        <v>45838</v>
      </c>
      <c r="S51" s="97" t="str">
        <f>'Matriz consolidada 2025'!BC51</f>
        <v>PERMANENTE</v>
      </c>
    </row>
    <row r="52" spans="1:19" ht="409.5" x14ac:dyDescent="0.2">
      <c r="A52" s="139">
        <f>'Matriz consolidada 2025'!A52</f>
        <v>49</v>
      </c>
      <c r="B52" s="95" t="str">
        <f>'Matriz consolidada 2025'!B52</f>
        <v>MISIONALES</v>
      </c>
      <c r="C52" s="95" t="str">
        <f>'Matriz consolidada 2025'!C52</f>
        <v>GESTIÓN DE LA CULTURA CIUDADANA</v>
      </c>
      <c r="D52" s="95" t="str">
        <f>'Matriz consolidada 2025'!D52</f>
        <v>DIRECCIÓN DE TRANSFORMACIONES CULTURALES</v>
      </c>
      <c r="E52" s="95" t="str">
        <f>'Matriz consolidada 2025'!E52</f>
        <v>LÍNEA CALMA</v>
      </c>
      <c r="F52" s="95" t="str">
        <f>'Matriz consolidada 2025'!J52</f>
        <v>DIGITAL</v>
      </c>
      <c r="G52" s="95" t="str">
        <f>'Matriz consolidada 2025'!K52</f>
        <v>ESPAÑOL</v>
      </c>
      <c r="H52" s="96" t="str">
        <f>'Matriz consolidada 2025'!P52</f>
        <v>POWEBI</v>
      </c>
      <c r="I52" s="96" t="str">
        <f>'Matriz consolidada 2025'!S52</f>
        <v>TRANSFORMACIONES CULTURALES</v>
      </c>
      <c r="J52" s="96" t="str">
        <f>'Matriz consolidada 2025'!T52</f>
        <v>TRANSFORMACIONES CULTURALES</v>
      </c>
      <c r="K52" s="96" t="str">
        <f>'Matriz consolidada 2025'!AU52</f>
        <v>MEDIO</v>
      </c>
      <c r="L52" s="96" t="str">
        <f>'Matriz consolidada 2025'!AV52</f>
        <v>INFORMACIÓN PÚBLICA CLASIFICADA</v>
      </c>
      <c r="M52" s="96" t="str">
        <f>'Matriz consolidada 2025'!AW52</f>
        <v>IPC</v>
      </c>
      <c r="N52" s="96" t="str">
        <f>'Matriz consolidada 2025'!AX52</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52" s="96" t="str">
        <f>'Matriz consolidada 2025'!AY52</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52" s="96" t="str">
        <f>'Matriz consolidada 2025'!AZ52</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52" s="96" t="str">
        <f>'Matriz consolidada 2025'!BA52</f>
        <v>RESERVA TOTAL</v>
      </c>
      <c r="R52" s="140">
        <f>'Matriz consolidada 2025'!BB52</f>
        <v>45838</v>
      </c>
      <c r="S52" s="97" t="str">
        <f>'Matriz consolidada 2025'!BC52</f>
        <v>PERMANENTE</v>
      </c>
    </row>
    <row r="53" spans="1:19" ht="409.5" x14ac:dyDescent="0.2">
      <c r="A53" s="139">
        <f>'Matriz consolidada 2025'!A53</f>
        <v>50</v>
      </c>
      <c r="B53" s="95" t="str">
        <f>'Matriz consolidada 2025'!B53</f>
        <v>MISIONALES</v>
      </c>
      <c r="C53" s="95" t="str">
        <f>'Matriz consolidada 2025'!C53</f>
        <v>GESTIÓN DE LA CULTURA CIUDADANA</v>
      </c>
      <c r="D53" s="95" t="str">
        <f>'Matriz consolidada 2025'!D53</f>
        <v>DIRECCIÓN DE TRANSFORMACIONES CULTURALES</v>
      </c>
      <c r="E53" s="95" t="str">
        <f>'Matriz consolidada 2025'!E53</f>
        <v>LÍNEA CALMA</v>
      </c>
      <c r="F53" s="95" t="str">
        <f>'Matriz consolidada 2025'!J53</f>
        <v>DIGITAL</v>
      </c>
      <c r="G53" s="95" t="str">
        <f>'Matriz consolidada 2025'!K53</f>
        <v>ESPAÑOL</v>
      </c>
      <c r="H53" s="96" t="str">
        <f>'Matriz consolidada 2025'!P53</f>
        <v>POWERBI</v>
      </c>
      <c r="I53" s="96" t="str">
        <f>'Matriz consolidada 2025'!S53</f>
        <v>TRANSFORMACIONES CULTURALES</v>
      </c>
      <c r="J53" s="96" t="str">
        <f>'Matriz consolidada 2025'!T53</f>
        <v>TRANSFORMACIONES CULTURALES</v>
      </c>
      <c r="K53" s="96" t="str">
        <f>'Matriz consolidada 2025'!AU53</f>
        <v>ALTO</v>
      </c>
      <c r="L53" s="96" t="str">
        <f>'Matriz consolidada 2025'!AV53</f>
        <v>INFORMACIÓN PÚBLICA CLASIFICADA</v>
      </c>
      <c r="M53" s="96" t="str">
        <f>'Matriz consolidada 2025'!AW53</f>
        <v>IPC</v>
      </c>
      <c r="N53" s="96" t="str">
        <f>'Matriz consolidada 2025'!AX53</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53" s="96" t="str">
        <f>'Matriz consolidada 2025'!AY53</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53" s="96" t="str">
        <f>'Matriz consolidada 2025'!AZ53</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53" s="96" t="str">
        <f>'Matriz consolidada 2025'!BA53</f>
        <v>RESERVA TOTAL</v>
      </c>
      <c r="R53" s="140">
        <f>'Matriz consolidada 2025'!BB53</f>
        <v>45838</v>
      </c>
      <c r="S53" s="97" t="str">
        <f>'Matriz consolidada 2025'!BC53</f>
        <v>PERMANENTE</v>
      </c>
    </row>
    <row r="54" spans="1:19" ht="303.75" x14ac:dyDescent="0.2">
      <c r="A54" s="139">
        <f>'Matriz consolidada 2025'!A54</f>
        <v>51</v>
      </c>
      <c r="B54" s="95" t="str">
        <f>'Matriz consolidada 2025'!B54</f>
        <v>MISIONALES</v>
      </c>
      <c r="C54" s="95" t="str">
        <f>'Matriz consolidada 2025'!C54</f>
        <v>GESTIÓN DE LA CULTURA CIUDADANA</v>
      </c>
      <c r="D54" s="95" t="str">
        <f>'Matriz consolidada 2025'!D54</f>
        <v>DIRECCIÓN DE TRANSFORMACIONES CULTURALES</v>
      </c>
      <c r="E54" s="95" t="str">
        <f>'Matriz consolidada 2025'!E54</f>
        <v>LÍNEA CALMA</v>
      </c>
      <c r="F54" s="95" t="str">
        <f>'Matriz consolidada 2025'!J54</f>
        <v>DIGITAL</v>
      </c>
      <c r="G54" s="95" t="str">
        <f>'Matriz consolidada 2025'!K54</f>
        <v>ESPAÑOL</v>
      </c>
      <c r="H54" s="96" t="str">
        <f>'Matriz consolidada 2025'!P54</f>
        <v>NA</v>
      </c>
      <c r="I54" s="96" t="str">
        <f>'Matriz consolidada 2025'!S54</f>
        <v>TRANSFORMACIONES CULTURALES</v>
      </c>
      <c r="J54" s="96" t="str">
        <f>'Matriz consolidada 2025'!T54</f>
        <v>TRANSFORMACIONES CULTURALES</v>
      </c>
      <c r="K54" s="96" t="str">
        <f>'Matriz consolidada 2025'!AU54</f>
        <v>ALTO</v>
      </c>
      <c r="L54" s="96" t="str">
        <f>'Matriz consolidada 2025'!AV54</f>
        <v>INFORMACIÓN PÚBLICA CLASIFICADA</v>
      </c>
      <c r="M54" s="96" t="str">
        <f>'Matriz consolidada 2025'!AW54</f>
        <v>IPC</v>
      </c>
      <c r="N54" s="96" t="str">
        <f>'Matriz consolidada 2025'!AX54</f>
        <v>LEY 1712 DE 2014, ARTÍCULO 18 CORREGIDO POR EL ARTÍCULO 2 DEL DECRETO LEY 1494 DE 2015. INFORMACIÓN EXCEPTUADA POR DAÑO DE DERECHOS A PERSONAS NATURALES O JURÍDICAS, LITERAL B "EL DERECHO DE TODA PERSONA A LA VIDA, LA SALUD O LA SEGURIDAD."</v>
      </c>
      <c r="O54" s="96" t="str">
        <f>'Matriz consolidada 2025'!AY54</f>
        <v xml:space="preserve">LEY 1712 DE 2014 ARTÍCULO 6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3. INVOLUCREN DERECHOS A LA PRIVACIDAD E INTIMIDAD DE LAS PERSONAS, HOJAS DE VIDA, HISTORIA LABORAL, EXPEDIENTE PENSIONAL HISTORIA CLÍNICA  5. DATOS REFERENTES A LA INFORMACIÓN FINANCIERA Y COMERCIAL EN LOS TÉRMINOS DE LA LEY ESTATUTARIA 1266 DE 2008. 6. PROTEGIDOS POR SECRETO COMERCIAL O INDUSTRIAL, ASÍ COMO LOS PLANES ESTRATÉGICOS DE LAS EMPRESAS PUBLICAS DE SERVICIOS PÚBLICOS. 7 AMPARADOS POR SECRETO PROFESIONAL Y 8 LOS DATOS GENÉTICOS HUMANOS. 
</v>
      </c>
      <c r="P54" s="96" t="str">
        <f>'Matriz consolidada 2025'!AZ54</f>
        <v xml:space="preserve">LEY 1266 DE 2008 HÁBEAS DATA – INFORMACIÓN CONTENIDA EN BASES DE DATOS PERSONALES, EN ESPECIAL LA FINANCIERA, CREDITICIA, COMERCIAL , DE SERVICIOS Y LOS PROVENIENTES DE TERCEROS PAÍSES. ARTÍCULO 4 NUMERAL 3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
</v>
      </c>
      <c r="Q54" s="96" t="str">
        <f>'Matriz consolidada 2025'!BA54</f>
        <v>SIN RESERVA</v>
      </c>
      <c r="R54" s="140">
        <f>'Matriz consolidada 2025'!BB54</f>
        <v>45838</v>
      </c>
      <c r="S54" s="97" t="str">
        <f>'Matriz consolidada 2025'!BC54</f>
        <v>N/A</v>
      </c>
    </row>
    <row r="55" spans="1:19" ht="67.5" hidden="1" x14ac:dyDescent="0.2">
      <c r="A55" s="139">
        <f>'Matriz consolidada 2025'!A55</f>
        <v>52</v>
      </c>
      <c r="B55" s="95" t="str">
        <f>'Matriz consolidada 2025'!B55</f>
        <v>MISIONALES</v>
      </c>
      <c r="C55" s="95" t="str">
        <f>'Matriz consolidada 2025'!C55</f>
        <v>GESTIÓN DE LA CULTURA CIUDADANA</v>
      </c>
      <c r="D55" s="95" t="str">
        <f>'Matriz consolidada 2025'!D55</f>
        <v>SUBSECRETARÍA DISTRITAL DE CULTURA CIUDADANA Y GESTIÓN DEL CONOCIMIENTO</v>
      </c>
      <c r="E55" s="95" t="str">
        <f>'Matriz consolidada 2025'!E55</f>
        <v>TOKEN PARA FIRMA DE PLANILLAS</v>
      </c>
      <c r="F55" s="95" t="str">
        <f>'Matriz consolidada 2025'!J55</f>
        <v>FÍSICO</v>
      </c>
      <c r="G55" s="95" t="str">
        <f>'Matriz consolidada 2025'!K55</f>
        <v>ESPAÑOL</v>
      </c>
      <c r="H55" s="96" t="str">
        <f>'Matriz consolidada 2025'!P55</f>
        <v>N/A</v>
      </c>
      <c r="I55" s="96" t="str">
        <f>'Matriz consolidada 2025'!S55</f>
        <v>N/A</v>
      </c>
      <c r="J55" s="96" t="str">
        <f>'Matriz consolidada 2025'!T55</f>
        <v>N/A</v>
      </c>
      <c r="K55" s="96" t="str">
        <f>'Matriz consolidada 2025'!AU55</f>
        <v>MEDIO</v>
      </c>
      <c r="L55" s="96" t="str">
        <f>'Matriz consolidada 2025'!AV55</f>
        <v>INFORMACIÓN PÚBLICA</v>
      </c>
      <c r="M55" s="96" t="str">
        <f>'Matriz consolidada 2025'!AW55</f>
        <v>IPB</v>
      </c>
      <c r="N55" s="96" t="str">
        <f>'Matriz consolidada 2025'!AX55</f>
        <v>LEY 1712 DE 2014 LEY DE TRANSPARENCIA Y DERECHO DE ACCESO A LA INFORMACIÓN. ARTÍCULO 6 DEFINICIONES LITERAL B.</v>
      </c>
      <c r="O55" s="96" t="str">
        <f>'Matriz consolidada 2025'!AY55</f>
        <v>N/A</v>
      </c>
      <c r="P55" s="96" t="str">
        <f>'Matriz consolidada 2025'!AZ55</f>
        <v xml:space="preserve">N/A
</v>
      </c>
      <c r="Q55" s="96" t="str">
        <f>'Matriz consolidada 2025'!BA55</f>
        <v>SIN RESERVA</v>
      </c>
      <c r="R55" s="140">
        <f>'Matriz consolidada 2025'!BB55</f>
        <v>45517</v>
      </c>
      <c r="S55" s="97" t="str">
        <f>'Matriz consolidada 2025'!BC55</f>
        <v>N/A</v>
      </c>
    </row>
    <row r="56" spans="1:19" ht="67.5" hidden="1" x14ac:dyDescent="0.2">
      <c r="A56" s="139">
        <f>'Matriz consolidada 2025'!A56</f>
        <v>53</v>
      </c>
      <c r="B56" s="95" t="str">
        <f>'Matriz consolidada 2025'!B56</f>
        <v>MISIONALES</v>
      </c>
      <c r="C56" s="95" t="str">
        <f>'Matriz consolidada 2025'!C56</f>
        <v>GESTIÓN DE LA CULTURA CIUDADANA</v>
      </c>
      <c r="D56" s="95" t="str">
        <f>'Matriz consolidada 2025'!D56</f>
        <v>SUBSECRETARÍA DISTRITAL DE CULTURA CIUDADANA Y GESTIÓN DEL CONOCIMIENTO</v>
      </c>
      <c r="E56" s="95" t="str">
        <f>'Matriz consolidada 2025'!E56</f>
        <v>REDES SOCIALES CULTURA CIUDADANA</v>
      </c>
      <c r="F56" s="95" t="str">
        <f>'Matriz consolidada 2025'!J56</f>
        <v>DIGITAL</v>
      </c>
      <c r="G56" s="95" t="str">
        <f>'Matriz consolidada 2025'!K56</f>
        <v>ESPAÑOL</v>
      </c>
      <c r="H56" s="96" t="str">
        <f>'Matriz consolidada 2025'!P56</f>
        <v>MP4, .PNG</v>
      </c>
      <c r="I56" s="96" t="str">
        <f>'Matriz consolidada 2025'!S56</f>
        <v>N/A</v>
      </c>
      <c r="J56" s="96" t="str">
        <f>'Matriz consolidada 2025'!T56</f>
        <v>N/A</v>
      </c>
      <c r="K56" s="96" t="str">
        <f>'Matriz consolidada 2025'!AU56</f>
        <v>MEDIO</v>
      </c>
      <c r="L56" s="96" t="str">
        <f>'Matriz consolidada 2025'!AV56</f>
        <v>INFORMACIÓN PÚBLICA</v>
      </c>
      <c r="M56" s="96" t="str">
        <f>'Matriz consolidada 2025'!AW56</f>
        <v>IPB</v>
      </c>
      <c r="N56" s="96" t="str">
        <f>'Matriz consolidada 2025'!AX56</f>
        <v>LEY 1712 DE 2014 LEY DE TRANSPARENCIA Y DERECHO DE ACCESO A LA INFORMACIÓN. ARTÍCULO 6 DEFINICIONES LITERAL B.</v>
      </c>
      <c r="O56" s="96" t="str">
        <f>'Matriz consolidada 2025'!AY56</f>
        <v>N/A</v>
      </c>
      <c r="P56" s="96" t="str">
        <f>'Matriz consolidada 2025'!AZ56</f>
        <v xml:space="preserve">N/A
</v>
      </c>
      <c r="Q56" s="96" t="str">
        <f>'Matriz consolidada 2025'!BA56</f>
        <v>SIN RESERVA</v>
      </c>
      <c r="R56" s="140">
        <f>'Matriz consolidada 2025'!BB56</f>
        <v>45486</v>
      </c>
      <c r="S56" s="97" t="str">
        <f>'Matriz consolidada 2025'!BC56</f>
        <v>N/A</v>
      </c>
    </row>
    <row r="57" spans="1:19" ht="67.5" hidden="1" x14ac:dyDescent="0.2">
      <c r="A57" s="139">
        <f>'Matriz consolidada 2025'!A57</f>
        <v>54</v>
      </c>
      <c r="B57" s="95" t="str">
        <f>'Matriz consolidada 2025'!B57</f>
        <v>MISIONALES</v>
      </c>
      <c r="C57" s="95" t="str">
        <f>'Matriz consolidada 2025'!C57</f>
        <v>GESTIÓN DE LA CULTURA CIUDADANA</v>
      </c>
      <c r="D57" s="95" t="str">
        <f>'Matriz consolidada 2025'!D57</f>
        <v>SUBSECRETARÍA DISTRITAL DE CULTURA CIUDADANA Y GESTIÓN DEL CONOCIMIENTO</v>
      </c>
      <c r="E57" s="95" t="str">
        <f>'Matriz consolidada 2025'!E57</f>
        <v>PORTAL DE CULTURA CIUDADANA</v>
      </c>
      <c r="F57" s="95" t="str">
        <f>'Matriz consolidada 2025'!J57</f>
        <v>DIGITAL</v>
      </c>
      <c r="G57" s="95" t="str">
        <f>'Matriz consolidada 2025'!K57</f>
        <v>ESPAÑOL</v>
      </c>
      <c r="H57" s="96" t="str">
        <f>'Matriz consolidada 2025'!P57</f>
        <v>PDF. PTT</v>
      </c>
      <c r="I57" s="96" t="str">
        <f>'Matriz consolidada 2025'!S57</f>
        <v>N/A</v>
      </c>
      <c r="J57" s="96" t="str">
        <f>'Matriz consolidada 2025'!T57</f>
        <v>N/A</v>
      </c>
      <c r="K57" s="96" t="str">
        <f>'Matriz consolidada 2025'!AU57</f>
        <v>MEDIO</v>
      </c>
      <c r="L57" s="96" t="str">
        <f>'Matriz consolidada 2025'!AV57</f>
        <v>INFORMACIÓN PÚBLICA</v>
      </c>
      <c r="M57" s="96" t="str">
        <f>'Matriz consolidada 2025'!AW57</f>
        <v>IPB</v>
      </c>
      <c r="N57" s="96" t="str">
        <f>'Matriz consolidada 2025'!AX57</f>
        <v>LEY 1712 DE 2014 LEY DE TRANSPARENCIA Y DERECHO DE ACCESO A LA INFORMACIÓN. ARTÍCULO 6 DEFINICIONES LITERAL B.</v>
      </c>
      <c r="O57" s="96" t="str">
        <f>'Matriz consolidada 2025'!AY57</f>
        <v>N/A</v>
      </c>
      <c r="P57" s="96" t="str">
        <f>'Matriz consolidada 2025'!AZ57</f>
        <v xml:space="preserve">N/A
</v>
      </c>
      <c r="Q57" s="96" t="str">
        <f>'Matriz consolidada 2025'!BA57</f>
        <v>SIN RESERVA</v>
      </c>
      <c r="R57" s="140">
        <f>'Matriz consolidada 2025'!BB57</f>
        <v>45517</v>
      </c>
      <c r="S57" s="97" t="str">
        <f>'Matriz consolidada 2025'!BC57</f>
        <v>N/A</v>
      </c>
    </row>
    <row r="58" spans="1:19" ht="191.25" x14ac:dyDescent="0.2">
      <c r="A58" s="139">
        <f>'Matriz consolidada 2025'!A58</f>
        <v>55</v>
      </c>
      <c r="B58" s="95" t="str">
        <f>'Matriz consolidada 2025'!B58</f>
        <v>MISIONALES</v>
      </c>
      <c r="C58" s="95" t="str">
        <f>'Matriz consolidada 2025'!C58</f>
        <v>GESTIÓN DE INVESTIGACIONES, OBSERVACIONES Y ANALÍTICA DE LA CULTURA, LA RECREACIÓN Y EL DEPORTE</v>
      </c>
      <c r="D58" s="95" t="str">
        <f>'Matriz consolidada 2025'!D58</f>
        <v>DIRECCIÓN DE OBSERVATIORIO Y GESTIÓN DEL CONOCIMIENTO CULTURAL</v>
      </c>
      <c r="E58" s="95" t="str">
        <f>'Matriz consolidada 2025'!E58</f>
        <v>MEDICIONES, ENCUESTAS, SONDEOS Y CONTEOS</v>
      </c>
      <c r="F58" s="95" t="str">
        <f>'Matriz consolidada 2025'!J58</f>
        <v>AMBOS</v>
      </c>
      <c r="G58" s="95" t="str">
        <f>'Matriz consolidada 2025'!K58</f>
        <v>ESPAÑOL</v>
      </c>
      <c r="H58" s="96" t="str">
        <f>'Matriz consolidada 2025'!P58</f>
        <v>XLSX, SPSS, CSV</v>
      </c>
      <c r="I58" s="96" t="str">
        <f>'Matriz consolidada 2025'!S58</f>
        <v>N/A</v>
      </c>
      <c r="J58" s="96" t="str">
        <f>'Matriz consolidada 2025'!T58</f>
        <v>N/A</v>
      </c>
      <c r="K58" s="96" t="str">
        <f>'Matriz consolidada 2025'!AU58</f>
        <v>ALTO</v>
      </c>
      <c r="L58" s="96" t="str">
        <f>'Matriz consolidada 2025'!AV58</f>
        <v>INFORMACIÓN PÚBLICA CLASIFICADA</v>
      </c>
      <c r="M58" s="96" t="str">
        <f>'Matriz consolidada 2025'!AW58</f>
        <v>IPC</v>
      </c>
      <c r="N58" s="96" t="str">
        <f>'Matriz consolidada 2025'!AX58</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O58" s="96" t="str">
        <f>'Matriz consolidada 2025'!AY58</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P58" s="96" t="str">
        <f>'Matriz consolidada 2025'!AZ58</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Q58" s="96" t="str">
        <f>'Matriz consolidada 2025'!BA58</f>
        <v>RESERVA PARCIAL</v>
      </c>
      <c r="R58" s="140">
        <f>'Matriz consolidada 2025'!BB58</f>
        <v>45827</v>
      </c>
      <c r="S58" s="97" t="str">
        <f>'Matriz consolidada 2025'!BC58</f>
        <v>PERMANENTE</v>
      </c>
    </row>
    <row r="59" spans="1:19" ht="191.25" x14ac:dyDescent="0.2">
      <c r="A59" s="139">
        <f>'Matriz consolidada 2025'!A59</f>
        <v>56</v>
      </c>
      <c r="B59" s="95" t="str">
        <f>'Matriz consolidada 2025'!B59</f>
        <v>MISIONALES</v>
      </c>
      <c r="C59" s="95" t="str">
        <f>'Matriz consolidada 2025'!C59</f>
        <v>GESTIÓN DE INVESTIGACIONES, OBSERVACIONES Y ANALÍTICA DE LA CULTURA, LA RECREACIÓN Y EL DEPORTE</v>
      </c>
      <c r="D59" s="95" t="str">
        <f>'Matriz consolidada 2025'!D59</f>
        <v>DIRECCIÓN DE OBSERVATIORIO Y GESTIÓN DEL CONOCIMIENTO CULTURAL</v>
      </c>
      <c r="E59" s="95" t="str">
        <f>'Matriz consolidada 2025'!E59</f>
        <v>PROGRAMAS UTILIZADOS PARA EL ANALISÍS, PROCESMAIENTO Y VISUALIZACIÓN DE LOS DATOS</v>
      </c>
      <c r="F59" s="95" t="str">
        <f>'Matriz consolidada 2025'!J59</f>
        <v>DIGITAL</v>
      </c>
      <c r="G59" s="95" t="str">
        <f>'Matriz consolidada 2025'!K59</f>
        <v>ESPAÑOL</v>
      </c>
      <c r="H59" s="96" t="str">
        <f>'Matriz consolidada 2025'!P59</f>
        <v>R, XLSX, SAV, VIV, SHP, CSV</v>
      </c>
      <c r="I59" s="96" t="str">
        <f>'Matriz consolidada 2025'!S59</f>
        <v>N/A</v>
      </c>
      <c r="J59" s="96" t="str">
        <f>'Matriz consolidada 2025'!T59</f>
        <v>N/A</v>
      </c>
      <c r="K59" s="96" t="str">
        <f>'Matriz consolidada 2025'!AU59</f>
        <v>ALTO</v>
      </c>
      <c r="L59" s="96" t="str">
        <f>'Matriz consolidada 2025'!AV59</f>
        <v>INFORMACIÓN PÚBLICA CLASIFICADA</v>
      </c>
      <c r="M59" s="96" t="str">
        <f>'Matriz consolidada 2025'!AW59</f>
        <v>IPC</v>
      </c>
      <c r="N59" s="96" t="str">
        <f>'Matriz consolidada 2025'!AX59</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O59" s="96" t="str">
        <f>'Matriz consolidada 2025'!AY59</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P59" s="96" t="str">
        <f>'Matriz consolidada 2025'!AZ59</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Q59" s="96" t="str">
        <f>'Matriz consolidada 2025'!BA59</f>
        <v>RESERVA TOTAL</v>
      </c>
      <c r="R59" s="140">
        <f>'Matriz consolidada 2025'!BB59</f>
        <v>45827</v>
      </c>
      <c r="S59" s="97" t="str">
        <f>'Matriz consolidada 2025'!BC59</f>
        <v>PERMANENTE</v>
      </c>
    </row>
    <row r="60" spans="1:19" ht="78.75" hidden="1" x14ac:dyDescent="0.2">
      <c r="A60" s="139">
        <f>'Matriz consolidada 2025'!A60</f>
        <v>57</v>
      </c>
      <c r="B60" s="95" t="str">
        <f>'Matriz consolidada 2025'!B60</f>
        <v>MISIONALES</v>
      </c>
      <c r="C60" s="95" t="str">
        <f>'Matriz consolidada 2025'!C60</f>
        <v>GESTIÓN DE INVESTIGACIONES, OBSERVACIONES Y ANALÍTICA DE LA CULTURA, LA RECREACIÓN Y EL DEPORTE</v>
      </c>
      <c r="D60" s="95" t="str">
        <f>'Matriz consolidada 2025'!D60</f>
        <v>DIRECCIÓN DE OBSERVATIORIO Y GESTIÓN DEL CONOCIMIENTO CULTURAL</v>
      </c>
      <c r="E60" s="95" t="str">
        <f>'Matriz consolidada 2025'!E60</f>
        <v>PUBLICACIONES</v>
      </c>
      <c r="F60" s="95" t="str">
        <f>'Matriz consolidada 2025'!J60</f>
        <v>DIGITAL</v>
      </c>
      <c r="G60" s="95" t="str">
        <f>'Matriz consolidada 2025'!K60</f>
        <v>ESPAÑOL</v>
      </c>
      <c r="H60" s="96" t="str">
        <f>'Matriz consolidada 2025'!P60</f>
        <v>PDF, PPTX, HTML, DOCX,</v>
      </c>
      <c r="I60" s="96" t="str">
        <f>'Matriz consolidada 2025'!S60</f>
        <v>N/A</v>
      </c>
      <c r="J60" s="96" t="str">
        <f>'Matriz consolidada 2025'!T60</f>
        <v>N/A</v>
      </c>
      <c r="K60" s="96" t="str">
        <f>'Matriz consolidada 2025'!AU60</f>
        <v>MEDIO</v>
      </c>
      <c r="L60" s="96" t="str">
        <f>'Matriz consolidada 2025'!AV60</f>
        <v>INFORMACIÓN PÚBLICA</v>
      </c>
      <c r="M60" s="96" t="str">
        <f>'Matriz consolidada 2025'!AW60</f>
        <v>IPB</v>
      </c>
      <c r="N60" s="96" t="str">
        <f>'Matriz consolidada 2025'!AX60</f>
        <v>LEY 1712 DE 2014 LEY DE TRANSPARENCIA Y DERECHO DE ACCESO A LA INFORMACIÓN. ARTÍCULO 6 DEFINICIONES LITERAL B.</v>
      </c>
      <c r="O60" s="96" t="str">
        <f>'Matriz consolidada 2025'!AY60</f>
        <v>N/A</v>
      </c>
      <c r="P60" s="96" t="str">
        <f>'Matriz consolidada 2025'!AZ60</f>
        <v xml:space="preserve">N/A
</v>
      </c>
      <c r="Q60" s="96" t="str">
        <f>'Matriz consolidada 2025'!BA60</f>
        <v>SIN RESERVA</v>
      </c>
      <c r="R60" s="140">
        <f>'Matriz consolidada 2025'!BB60</f>
        <v>45827</v>
      </c>
      <c r="S60" s="97" t="str">
        <f>'Matriz consolidada 2025'!BC60</f>
        <v>N/A</v>
      </c>
    </row>
    <row r="61" spans="1:19" ht="101.25" hidden="1" x14ac:dyDescent="0.2">
      <c r="A61" s="139">
        <f>'Matriz consolidada 2025'!A61</f>
        <v>58</v>
      </c>
      <c r="B61" s="95" t="str">
        <f>'Matriz consolidada 2025'!B61</f>
        <v>MISIONALES</v>
      </c>
      <c r="C61" s="95" t="str">
        <f>'Matriz consolidada 2025'!C61</f>
        <v>GESTIÓN DE INVESTIGACIONES, OBSERVACIONES Y ANALÍTICA DE LA CULTURA, LA RECREACIÓN Y EL DEPORTE</v>
      </c>
      <c r="D61" s="95" t="str">
        <f>'Matriz consolidada 2025'!D61</f>
        <v>DIRECCIÓN DE OBSERVATIORIO Y GESTIÓN DEL CONOCIMIENTO CULTURAL</v>
      </c>
      <c r="E61" s="95" t="str">
        <f>'Matriz consolidada 2025'!E61</f>
        <v xml:space="preserve">REPOSITORIO PLAN ANUAL DE INVESTIGACIONES 2023
REPOSITORIO PLAN ANUAL DE INVESTIGACIONES 2024
</v>
      </c>
      <c r="F61" s="95" t="str">
        <f>'Matriz consolidada 2025'!J61</f>
        <v>DIGITAL</v>
      </c>
      <c r="G61" s="95" t="str">
        <f>'Matriz consolidada 2025'!K61</f>
        <v>ESPAÑOL</v>
      </c>
      <c r="H61" s="96" t="str">
        <f>'Matriz consolidada 2025'!P61</f>
        <v>PDF</v>
      </c>
      <c r="I61" s="96" t="str">
        <f>'Matriz consolidada 2025'!S61</f>
        <v>N/A</v>
      </c>
      <c r="J61" s="96" t="str">
        <f>'Matriz consolidada 2025'!T61</f>
        <v>N/A</v>
      </c>
      <c r="K61" s="96" t="str">
        <f>'Matriz consolidada 2025'!AU61</f>
        <v>MEDIO</v>
      </c>
      <c r="L61" s="96" t="str">
        <f>'Matriz consolidada 2025'!AV61</f>
        <v>INFORMACIÓN PÚBLICA</v>
      </c>
      <c r="M61" s="96" t="str">
        <f>'Matriz consolidada 2025'!AW61</f>
        <v>IPB</v>
      </c>
      <c r="N61" s="96" t="str">
        <f>'Matriz consolidada 2025'!AX61</f>
        <v>LEY 1712 DE 2014 LEY DE TRANSPARENCIA Y DERECHO DE ACCESO A LA INFORMACIÓN. ARTÍCULO 6 DEFINICIONES LITERAL B.</v>
      </c>
      <c r="O61" s="96" t="str">
        <f>'Matriz consolidada 2025'!AY61</f>
        <v>N/A</v>
      </c>
      <c r="P61" s="96" t="str">
        <f>'Matriz consolidada 2025'!AZ61</f>
        <v xml:space="preserve">N/A
</v>
      </c>
      <c r="Q61" s="96" t="str">
        <f>'Matriz consolidada 2025'!BA61</f>
        <v>SIN RESERVA</v>
      </c>
      <c r="R61" s="140">
        <f>'Matriz consolidada 2025'!BB61</f>
        <v>45827</v>
      </c>
      <c r="S61" s="97" t="str">
        <f>'Matriz consolidada 2025'!BC61</f>
        <v>N/A</v>
      </c>
    </row>
    <row r="62" spans="1:19" ht="112.5" x14ac:dyDescent="0.2">
      <c r="A62" s="139">
        <f>'Matriz consolidada 2025'!A62</f>
        <v>59</v>
      </c>
      <c r="B62" s="95" t="str">
        <f>'Matriz consolidada 2025'!B62</f>
        <v>MISIONALES</v>
      </c>
      <c r="C62" s="95" t="str">
        <f>'Matriz consolidada 2025'!C62</f>
        <v>GESTIÓN DE INVESTIGACIONES, OBSERVACIONES Y ANALÍTICA DE LA CULTURA, LA RECREACIÓN Y EL DEPORTE</v>
      </c>
      <c r="D62" s="95" t="str">
        <f>'Matriz consolidada 2025'!D62</f>
        <v>DIRECCIÓN DE OBSERVATIORIO Y GESTIÓN DEL CONOCIMIENTO CULTURAL</v>
      </c>
      <c r="E62" s="95" t="str">
        <f>'Matriz consolidada 2025'!E62</f>
        <v>ROLES IMPORTANTES (PERSONAL CRITICO DEL PROCESO)</v>
      </c>
      <c r="F62" s="95" t="str">
        <f>'Matriz consolidada 2025'!J62</f>
        <v>AMBOS</v>
      </c>
      <c r="G62" s="95" t="str">
        <f>'Matriz consolidada 2025'!K62</f>
        <v>ESPAÑOL</v>
      </c>
      <c r="H62" s="96" t="str">
        <f>'Matriz consolidada 2025'!P62</f>
        <v>N/A</v>
      </c>
      <c r="I62" s="96" t="str">
        <f>'Matriz consolidada 2025'!S62</f>
        <v>N/A</v>
      </c>
      <c r="J62" s="96" t="str">
        <f>'Matriz consolidada 2025'!T62</f>
        <v>N/A</v>
      </c>
      <c r="K62" s="96" t="str">
        <f>'Matriz consolidada 2025'!AU62</f>
        <v>MEDIO</v>
      </c>
      <c r="L62" s="96" t="str">
        <f>'Matriz consolidada 2025'!AV62</f>
        <v>INFORMACIÓN PÚBLICA RESERVADA</v>
      </c>
      <c r="M62" s="96" t="str">
        <f>'Matriz consolidada 2025'!AW62</f>
        <v>IPR</v>
      </c>
      <c r="N62" s="96" t="str">
        <f>'Matriz consolidada 2025'!AX62</f>
        <v>LEY 1712 DE 2014  ARTÍCULO 19 PARÁGRAFO "SE EXCEPTÚAN TAMBIÉN LOS DOCUMENTOS QUE CONTENGAN LAS OPINIONES O PUNTOS DE VISTA QUE FORMEN PARTE DEL PROCESO DELIBERATIVO DE LOS SERVIDORES PÚBLICOS."</v>
      </c>
      <c r="O62" s="96" t="str">
        <f>'Matriz consolidada 2025'!AY62</f>
        <v>LEY 1712 DE 2014 ARTÍCULO 19 PARÁGRAFO: SE EXCEPTÚAN TAMBIÉN LOS DOCUMENTOS QUE CONTENGAN LAS OPINIONES O PUNTOS DE VISTA QUE FORMEN PARTE DEL PROCESO DELIBERATIVO DE LOS SERVIDORES PÚBLICOS</v>
      </c>
      <c r="P62" s="96" t="str">
        <f>'Matriz consolidada 2025'!AZ62</f>
        <v xml:space="preserve">LEY 1712 DE 2014 ARTÍCULO 19  </v>
      </c>
      <c r="Q62" s="96" t="str">
        <f>'Matriz consolidada 2025'!BA62</f>
        <v>RESERVA PARCIAL</v>
      </c>
      <c r="R62" s="140">
        <f>'Matriz consolidada 2025'!BB62</f>
        <v>45827</v>
      </c>
      <c r="S62" s="97" t="str">
        <f>'Matriz consolidada 2025'!BC62</f>
        <v>PERMANENTE</v>
      </c>
    </row>
    <row r="63" spans="1:19" ht="78.75" hidden="1" x14ac:dyDescent="0.2">
      <c r="A63" s="139">
        <f>'Matriz consolidada 2025'!A63</f>
        <v>60</v>
      </c>
      <c r="B63" s="95" t="str">
        <f>'Matriz consolidada 2025'!B63</f>
        <v>MISIONALES</v>
      </c>
      <c r="C63" s="95" t="str">
        <f>'Matriz consolidada 2025'!C63</f>
        <v>GESTIÓN DE INVESTIGACIONES, OBSERVACIONES Y ANALÍTICA DE LA CULTURA, LA RECREACIÓN Y EL DEPORTE</v>
      </c>
      <c r="D63" s="95" t="str">
        <f>'Matriz consolidada 2025'!D63</f>
        <v>DIRECCIÓN DE OBSERVATIORIO Y GESTIÓN DEL CONOCIMIENTO CULTURAL</v>
      </c>
      <c r="E63" s="95" t="str">
        <f>'Matriz consolidada 2025'!E63</f>
        <v xml:space="preserve">PLAN ANUAL DE INVESTIGACIONES 2024
</v>
      </c>
      <c r="F63" s="95" t="str">
        <f>'Matriz consolidada 2025'!J63</f>
        <v>DIGITAL</v>
      </c>
      <c r="G63" s="95" t="str">
        <f>'Matriz consolidada 2025'!K63</f>
        <v>ESPAÑOL</v>
      </c>
      <c r="H63" s="96" t="str">
        <f>'Matriz consolidada 2025'!P63</f>
        <v>SQL, Excel, GoogleSheets</v>
      </c>
      <c r="I63" s="96" t="str">
        <f>'Matriz consolidada 2025'!S63</f>
        <v>N/A</v>
      </c>
      <c r="J63" s="96" t="str">
        <f>'Matriz consolidada 2025'!T63</f>
        <v>N/A</v>
      </c>
      <c r="K63" s="96" t="str">
        <f>'Matriz consolidada 2025'!AU63</f>
        <v>MEDIO</v>
      </c>
      <c r="L63" s="96" t="str">
        <f>'Matriz consolidada 2025'!AV63</f>
        <v>INFORMACIÓN PÚBLICA</v>
      </c>
      <c r="M63" s="96" t="str">
        <f>'Matriz consolidada 2025'!AW63</f>
        <v>IPB</v>
      </c>
      <c r="N63" s="96" t="str">
        <f>'Matriz consolidada 2025'!AX63</f>
        <v>LEY 1712 DE 2014 LEY DE TRANSPARENCIA Y DERECHO DE ACCESO A LA INFORMACIÓN. ARTÍCULO 6 DEFINICIONES LITERAL B.</v>
      </c>
      <c r="O63" s="96" t="str">
        <f>'Matriz consolidada 2025'!AY63</f>
        <v>N/A</v>
      </c>
      <c r="P63" s="96" t="str">
        <f>'Matriz consolidada 2025'!AZ63</f>
        <v xml:space="preserve">N/A
</v>
      </c>
      <c r="Q63" s="96" t="str">
        <f>'Matriz consolidada 2025'!BA63</f>
        <v>SIN RESERVA</v>
      </c>
      <c r="R63" s="140">
        <f>'Matriz consolidada 2025'!BB63</f>
        <v>45827</v>
      </c>
      <c r="S63" s="97" t="str">
        <f>'Matriz consolidada 2025'!BC63</f>
        <v>N/A</v>
      </c>
    </row>
    <row r="64" spans="1:19" ht="101.25" hidden="1" x14ac:dyDescent="0.2">
      <c r="A64" s="139">
        <f>'Matriz consolidada 2025'!A64</f>
        <v>61</v>
      </c>
      <c r="B64" s="95" t="str">
        <f>'Matriz consolidada 2025'!B64</f>
        <v>MISIONALES</v>
      </c>
      <c r="C64" s="95" t="str">
        <f>'Matriz consolidada 2025'!C64</f>
        <v xml:space="preserve">GESTIÓN DE LA APROPIACIÓN DE LA INFRAESTRUCTURA Y PATRIMONIO CULTURAL 
</v>
      </c>
      <c r="D64" s="95" t="str">
        <f>'Matriz consolidada 2025'!D64</f>
        <v>SUBDIRECCIÓN DE INFRAESTRUCTURA Y PATRIMONIO CULTURAL</v>
      </c>
      <c r="E64" s="95" t="str">
        <f>'Matriz consolidada 2025'!E64</f>
        <v>DOCUMENTOS DE INSTANCIAS DE LAS SIGUIENTES INSTANCIAS DE PARTICIPACIÓN: CONSEJO DISTRITAL DE INFRAESTRUCTURA CULTURAL</v>
      </c>
      <c r="F64" s="95" t="str">
        <f>'Matriz consolidada 2025'!J64</f>
        <v>DIGITAL</v>
      </c>
      <c r="G64" s="95" t="str">
        <f>'Matriz consolidada 2025'!K64</f>
        <v>ESPAÑOL</v>
      </c>
      <c r="H64" s="96" t="str">
        <f>'Matriz consolidada 2025'!P64</f>
        <v>.PDF</v>
      </c>
      <c r="I64" s="96" t="str">
        <f>'Matriz consolidada 2025'!S64</f>
        <v>ACTAS</v>
      </c>
      <c r="J64" s="96" t="str">
        <f>'Matriz consolidada 2025'!T64</f>
        <v>ACTAS DEL CONSEJO DISTRITAL DE INFRAESTRUCTURA CULTURAL</v>
      </c>
      <c r="K64" s="96" t="str">
        <f>'Matriz consolidada 2025'!AU64</f>
        <v>ALTO</v>
      </c>
      <c r="L64" s="96" t="str">
        <f>'Matriz consolidada 2025'!AV64</f>
        <v>INFORMACIÓN PÚBLICA</v>
      </c>
      <c r="M64" s="96" t="str">
        <f>'Matriz consolidada 2025'!AW64</f>
        <v>IPB</v>
      </c>
      <c r="N64" s="96" t="str">
        <f>'Matriz consolidada 2025'!AX64</f>
        <v>LEY 1712 DE 2014 LEY DE TRANSPARENCIA Y DERECHO DE ACCESO A LA INFORMACIÓN. ARTÍCULO 6 DEFINICIONES LITERAL B.</v>
      </c>
      <c r="O64" s="96" t="str">
        <f>'Matriz consolidada 2025'!AY64</f>
        <v>N/A</v>
      </c>
      <c r="P64" s="96" t="str">
        <f>'Matriz consolidada 2025'!AZ64</f>
        <v xml:space="preserve">N/A
</v>
      </c>
      <c r="Q64" s="96" t="str">
        <f>'Matriz consolidada 2025'!BA64</f>
        <v>SIN RESERVA</v>
      </c>
      <c r="R64" s="140">
        <f>'Matriz consolidada 2025'!BB64</f>
        <v>45824</v>
      </c>
      <c r="S64" s="97" t="str">
        <f>'Matriz consolidada 2025'!BC64</f>
        <v>N/A</v>
      </c>
    </row>
    <row r="65" spans="1:19" ht="315" x14ac:dyDescent="0.2">
      <c r="A65" s="139">
        <f>'Matriz consolidada 2025'!A65</f>
        <v>62</v>
      </c>
      <c r="B65" s="95" t="str">
        <f>'Matriz consolidada 2025'!B65</f>
        <v>MISIONALES</v>
      </c>
      <c r="C65" s="95" t="str">
        <f>'Matriz consolidada 2025'!C65</f>
        <v xml:space="preserve">GESTIÓN DE LA APROPIACIÓN DE LA INFRAESTRUCTURA Y PATRIMONIO CULTURAL 
</v>
      </c>
      <c r="D65" s="95" t="str">
        <f>'Matriz consolidada 2025'!D65</f>
        <v>SUBDIRECCIÓN DE INFRAESTRUCTURA Y PATRIMONIO CULTURAL</v>
      </c>
      <c r="E65" s="95" t="str">
        <f>'Matriz consolidada 2025'!E65</f>
        <v>DOCUMENTOS PARA LA PROTECCIÓN Y CONSERVACIÓN A LOS BIENES DE INTERÉS CULTURAL (PROCEDIMIENTO POLICIVO Y SANCIONATORIO FRENTE A LAS FALTAS Y COMPORTAMIENTOS CONTRARIOS A LA PROTECCIÓN Y CONSERVACIÓN DEL PATRIMONIO CULTURAL)</v>
      </c>
      <c r="F65" s="95" t="str">
        <f>'Matriz consolidada 2025'!J65</f>
        <v>AMBOS</v>
      </c>
      <c r="G65" s="95" t="str">
        <f>'Matriz consolidada 2025'!K65</f>
        <v>ESPAÑOL</v>
      </c>
      <c r="H65" s="96" t="str">
        <f>'Matriz consolidada 2025'!P65</f>
        <v>.XLS, .PDF, .MP4, .DOC, .DWG, JPG</v>
      </c>
      <c r="I65" s="96" t="str">
        <f>'Matriz consolidada 2025'!S65</f>
        <v>DECLARATORIA DE BIENES DE INTERÉS CULTURAL</v>
      </c>
      <c r="J65" s="96" t="str">
        <f>'Matriz consolidada 2025'!T65</f>
        <v>DECLARATORIA DE BIENES DE INTERÉS CULTURAL</v>
      </c>
      <c r="K65" s="96" t="str">
        <f>'Matriz consolidada 2025'!AU65</f>
        <v>ALTO</v>
      </c>
      <c r="L65" s="96" t="str">
        <f>'Matriz consolidada 2025'!AV65</f>
        <v>INFORMACIÓN PÚBLICA RESERVADA</v>
      </c>
      <c r="M65" s="96" t="str">
        <f>'Matriz consolidada 2025'!AW65</f>
        <v>IPR</v>
      </c>
      <c r="N65" s="96" t="str">
        <f>'Matriz consolidada 2025'!AX65</f>
        <v>LEY 1712   DE 2014 ARTÍCULO 19 LITERAL E "EL DEBIDO PROCESO Y LA IGUALDAD DE LAS PARTES EN LOS PROCESOS JUDICIALES."</v>
      </c>
      <c r="O65" s="96" t="str">
        <f>'Matriz consolidada 2025'!AY65</f>
        <v>CONSTITUCIÓN POLÍTICA DE COLOMBIA ARTÍCULO 29. EL DEBIDO PROCESO SE APLICARÁ A TODA CLASE DE ACTUACIONES JUDICIALES Y ADMINISTRATIVAS.
NADIE PODRÁ SER JUZGADO SINO CONFORME A LEYES PREEXISTENTES AL ACTO QUE SE LE IMPUTA, ANTE JUEZ O TRIBUNAL COMPETENTE Y CON OBSERVANCIA DE LA PLENITUD DE LAS FORMAS PROPIAS DE CADA JUICIO.
EN MATERIA PENAL, LA LEY PERMISIVA O FAVORABLE, AUN CUANDO SEA POSTERIOR, SE APLICARÁ DE PREFERENCIA A LA RESTRICTIVA O DESFAVORABLE.
TODA PERSONA SE PRESUME INOCENTE MIENTRAS NO SE LA HAYA DECLARADO JUDICIALMENTE CULPABLE. QUIEN SEA SINDICADO TIENE DERECHO A LA DEFENSA Y A LA ASISTENCIA DE UN ABOGADO ESCOGIDO POR ÉL, O DE OFICIO, DURANTE LA INVESTIGACIÓN Y EL JUZGAMIENTO; A UN DEBIDO PROCESO PÚBLICO SIN DILACIONES INJUSTIFICADAS; A PRESENTAR PRUEBAS Y A CONTROVERTIR LAS QUE SE ALLEGUEN EN SU CONTRA; A IMPUGNAR LA SENTENCIA CONDENATORIA, Y A NO SER JUZGADO DOS VECES POR EL MISMO HECHO.
ES NULA, DE PLENO DERECHO, LA PRUEBA OBTENIDA CON VIOLACIÓN DEL DEBIDO PROCESO.
LEY 1564  DE 2012 CÓDIGO GENERAL DEL PROCESO ARTÍCULO 3: LAS ACTUACIONES SE CUMPLIRÁN EN FORMA ORAL, PÚBLICA Y EN AUDIENCIAS, SALVO LAS QUE EXPRESAMENTE SE AUTORICE REALIZAR POR ESCRITO O ESTÉN AMPARADAS POR RESERVA.</v>
      </c>
      <c r="P65" s="96" t="str">
        <f>'Matriz consolidada 2025'!AZ65</f>
        <v>LEY 1712 DE 2014 ARTÍCULO 19   
LEY 1564  DE 2012 CÓDIGO GENERAL DEL PROCESO</v>
      </c>
      <c r="Q65" s="96" t="str">
        <f>'Matriz consolidada 2025'!BA65</f>
        <v>RESERVA PARCIAL</v>
      </c>
      <c r="R65" s="140">
        <f>'Matriz consolidada 2025'!BB65</f>
        <v>45824</v>
      </c>
      <c r="S65" s="97" t="str">
        <f>'Matriz consolidada 2025'!BC65</f>
        <v>5 AÑOS</v>
      </c>
    </row>
    <row r="66" spans="1:19" ht="315" x14ac:dyDescent="0.2">
      <c r="A66" s="139">
        <f>'Matriz consolidada 2025'!A66</f>
        <v>63</v>
      </c>
      <c r="B66" s="95" t="str">
        <f>'Matriz consolidada 2025'!B66</f>
        <v>MISIONALES</v>
      </c>
      <c r="C66" s="95" t="str">
        <f>'Matriz consolidada 2025'!C66</f>
        <v xml:space="preserve">GESTIÓN DE LA APROPIACIÓN DE LA INFRAESTRUCTURA Y PATRIMONIO CULTURAL 
</v>
      </c>
      <c r="D66" s="95" t="str">
        <f>'Matriz consolidada 2025'!D66</f>
        <v>SUBDIRECCIÓN DE INFRAESTRUCTURA Y PATRIMONIO CULTURAL</v>
      </c>
      <c r="E66" s="95" t="str">
        <f>'Matriz consolidada 2025'!E66</f>
        <v>BASE DE DATOS - MATRIZ DE SEGUIMIENTO Y CONTROL DE LOS PROCESOS POLICIVOS Y SANCIONATORIO ADELANTADOS FRENTE A LAS FALTAS DE COMPORTAMIENTOS CONTRARIOS A LA PROTECCIÓN Y CONSERVACIÓN DEL PATRIMONIO</v>
      </c>
      <c r="F66" s="95" t="str">
        <f>'Matriz consolidada 2025'!J66</f>
        <v>DIGITAL</v>
      </c>
      <c r="G66" s="95" t="str">
        <f>'Matriz consolidada 2025'!K66</f>
        <v>ESPAÑOL</v>
      </c>
      <c r="H66" s="96" t="str">
        <f>'Matriz consolidada 2025'!P66</f>
        <v>.XLS</v>
      </c>
      <c r="I66" s="96" t="str">
        <f>'Matriz consolidada 2025'!S66</f>
        <v>DECLARATORIA DE BIENES DE INTERÉS CULTURAL</v>
      </c>
      <c r="J66" s="96" t="str">
        <f>'Matriz consolidada 2025'!T66</f>
        <v>DECLARATORIA DE BIENES DE INTERÉS CULTURAL</v>
      </c>
      <c r="K66" s="96" t="str">
        <f>'Matriz consolidada 2025'!AU66</f>
        <v>ALTO</v>
      </c>
      <c r="L66" s="96" t="str">
        <f>'Matriz consolidada 2025'!AV66</f>
        <v>INFORMACIÓN PÚBLICA RESERVADA</v>
      </c>
      <c r="M66" s="96" t="str">
        <f>'Matriz consolidada 2025'!AW66</f>
        <v>IPR</v>
      </c>
      <c r="N66" s="96" t="str">
        <f>'Matriz consolidada 2025'!AX66</f>
        <v>LEY 1712   DE 2014 ARTÍCULO 19 LITERAL E "EL DEBIDO PROCESO Y LA IGUALDAD DE LAS PARTES EN LOS PROCESOS JUDICIALES."</v>
      </c>
      <c r="O66" s="96" t="str">
        <f>'Matriz consolidada 2025'!AY66</f>
        <v>CONSTITUCIÓN POLÍTICA DE COLOMBIA ARTÍCULO 29. EL DEBIDO PROCESO SE APLICARÁ A TODA CLASE DE ACTUACIONES JUDICIALES Y ADMINISTRATIVAS.
NADIE PODRÁ SER JUZGADO SINO CONFORME A LEYES PREEXISTENTES AL ACTO QUE SE LE IMPUTA, ANTE JUEZ O TRIBUNAL COMPETENTE Y CON OBSERVANCIA DE LA PLENITUD DE LAS FORMAS PROPIAS DE CADA JUICIO.
EN MATERIA PENAL, LA LEY PERMISIVA O FAVORABLE, AUN CUANDO SEA POSTERIOR, SE APLICARÁ DE PREFERENCIA A LA RESTRICTIVA O DESFAVORABLE.
TODA PERSONA SE PRESUME INOCENTE MIENTRAS NO SE LA HAYA DECLARADO JUDICIALMENTE CULPABLE. QUIEN SEA SINDICADO TIENE DERECHO A LA DEFENSA Y A LA ASISTENCIA DE UN ABOGADO ESCOGIDO POR ÉL, O DE OFICIO, DURANTE LA INVESTIGACIÓN Y EL JUZGAMIENTO; A UN DEBIDO PROCESO PÚBLICO SIN DILACIONES INJUSTIFICADAS; A PRESENTAR PRUEBAS Y A CONTROVERTIR LAS QUE SE ALLEGUEN EN SU CONTRA; A IMPUGNAR LA SENTENCIA CONDENATORIA, Y A NO SER JUZGADO DOS VECES POR EL MISMO HECHO.
ES NULA, DE PLENO DERECHO, LA PRUEBA OBTENIDA CON VIOLACIÓN DEL DEBIDO PROCESO.
LEY 1564  DE 2012 CÓDIGO GENERAL DEL PROCESO ARTÍCULO 3: LAS ACTUACIONES SE CUMPLIRÁN EN FORMA ORAL, PÚBLICA Y EN AUDIENCIAS, SALVO LAS QUE EXPRESAMENTE SE AUTORICE REALIZAR POR ESCRITO O ESTÉN AMPARADAS POR RESERVA.</v>
      </c>
      <c r="P66" s="96" t="str">
        <f>'Matriz consolidada 2025'!AZ66</f>
        <v>LEY 1712 DE 2014 ARTÍCULO 19   
LEY 1564  DE 2012 CÓDIGO GENERAL DEL PROCESO</v>
      </c>
      <c r="Q66" s="96" t="str">
        <f>'Matriz consolidada 2025'!BA66</f>
        <v>RESERVA PARCIAL</v>
      </c>
      <c r="R66" s="140">
        <f>'Matriz consolidada 2025'!BB66</f>
        <v>45824</v>
      </c>
      <c r="S66" s="97" t="str">
        <f>'Matriz consolidada 2025'!BC66</f>
        <v>PERMANENTE</v>
      </c>
    </row>
    <row r="67" spans="1:19" ht="135" hidden="1" x14ac:dyDescent="0.2">
      <c r="A67" s="139">
        <f>'Matriz consolidada 2025'!A67</f>
        <v>64</v>
      </c>
      <c r="B67" s="95" t="str">
        <f>'Matriz consolidada 2025'!B67</f>
        <v>MISIONALES</v>
      </c>
      <c r="C67" s="95" t="str">
        <f>'Matriz consolidada 2025'!C67</f>
        <v xml:space="preserve">GESTIÓN DE LA APROPIACIÓN DE LA INFRAESTRUCTURA Y PATRIMONIO CULTURAL 
</v>
      </c>
      <c r="D67" s="95" t="str">
        <f>'Matriz consolidada 2025'!D67</f>
        <v>SUBDIRECCIÓN DE INFRAESTRUCTURA Y PATRIMONIO CULTURAL</v>
      </c>
      <c r="E67" s="95" t="str">
        <f>'Matriz consolidada 2025'!E67</f>
        <v>BASE DE DATOS - MATRIZ DE SEGUIMIENTO A TRAMITES DECRETO 070 DE 2015-DECRETO 522 DE 2023 - RELACIONADOS CON EL SISTEMA DISTRITAL DE PATRIMONIO CULTURAL</v>
      </c>
      <c r="F67" s="95" t="str">
        <f>'Matriz consolidada 2025'!J67</f>
        <v>DIGITAL</v>
      </c>
      <c r="G67" s="95" t="str">
        <f>'Matriz consolidada 2025'!K67</f>
        <v>ESPAÑOL</v>
      </c>
      <c r="H67" s="96" t="str">
        <f>'Matriz consolidada 2025'!P67</f>
        <v>.XLS</v>
      </c>
      <c r="I67" s="96" t="str">
        <f>'Matriz consolidada 2025'!S67</f>
        <v>DECLARATORIA DE BIENES DE INTERÉS CULTURAL</v>
      </c>
      <c r="J67" s="96" t="str">
        <f>'Matriz consolidada 2025'!T67</f>
        <v>DECLARATORIA DE BIENES DE INTERÉS CULTURAL</v>
      </c>
      <c r="K67" s="96" t="str">
        <f>'Matriz consolidada 2025'!AU67</f>
        <v>ALTO</v>
      </c>
      <c r="L67" s="96" t="str">
        <f>'Matriz consolidada 2025'!AV67</f>
        <v>INFORMACIÓN PÚBLICA</v>
      </c>
      <c r="M67" s="96" t="str">
        <f>'Matriz consolidada 2025'!AW67</f>
        <v>IPB</v>
      </c>
      <c r="N67" s="96" t="str">
        <f>'Matriz consolidada 2025'!AX67</f>
        <v>LEY 1712 DE 2014 LEY DE TRANSPARENCIA Y DERECHO DE ACCESO A LA INFORMACIÓN. ARTÍCULO 6 DEFINICIONES LITERAL B.</v>
      </c>
      <c r="O67" s="96" t="str">
        <f>'Matriz consolidada 2025'!AY67</f>
        <v>N/A</v>
      </c>
      <c r="P67" s="96" t="str">
        <f>'Matriz consolidada 2025'!AZ67</f>
        <v xml:space="preserve">N/A
</v>
      </c>
      <c r="Q67" s="96" t="str">
        <f>'Matriz consolidada 2025'!BA67</f>
        <v>SIN RESERVA</v>
      </c>
      <c r="R67" s="140">
        <f>'Matriz consolidada 2025'!BB67</f>
        <v>45824</v>
      </c>
      <c r="S67" s="97" t="str">
        <f>'Matriz consolidada 2025'!BC67</f>
        <v>N/A</v>
      </c>
    </row>
    <row r="68" spans="1:19" ht="112.5" hidden="1" x14ac:dyDescent="0.2">
      <c r="A68" s="139">
        <f>'Matriz consolidada 2025'!A68</f>
        <v>65</v>
      </c>
      <c r="B68" s="95" t="str">
        <f>'Matriz consolidada 2025'!B68</f>
        <v>MISIONALES</v>
      </c>
      <c r="C68" s="95" t="str">
        <f>'Matriz consolidada 2025'!C68</f>
        <v xml:space="preserve">GESTIÓN DE LA APROPIACIÓN DE LA INFRAESTRUCTURA Y PATRIMONIO CULTURAL 
</v>
      </c>
      <c r="D68" s="95" t="str">
        <f>'Matriz consolidada 2025'!D68</f>
        <v>SUBDIRECCIÓN DE INFRAESTRUCTURA Y PATRIMONIO CULTURAL</v>
      </c>
      <c r="E68" s="95" t="str">
        <f>'Matriz consolidada 2025'!E68</f>
        <v>SECCIÓN FORTALECIMIENTO DE LA INFRAESTRUCTURA CULTURAL DE LA PÁGINA WEB SECRETARÍA DE CULTURA, RECREACIÓN Y DEPORTE</v>
      </c>
      <c r="F68" s="95" t="str">
        <f>'Matriz consolidada 2025'!J68</f>
        <v>DIGITAL</v>
      </c>
      <c r="G68" s="95" t="str">
        <f>'Matriz consolidada 2025'!K68</f>
        <v>ESPAÑOL</v>
      </c>
      <c r="H68" s="96" t="str">
        <f>'Matriz consolidada 2025'!P68</f>
        <v>.PDF, XLS, .DOCX</v>
      </c>
      <c r="I68" s="96" t="str">
        <f>'Matriz consolidada 2025'!S68</f>
        <v>N/A</v>
      </c>
      <c r="J68" s="96" t="str">
        <f>'Matriz consolidada 2025'!T68</f>
        <v>N/A</v>
      </c>
      <c r="K68" s="96" t="str">
        <f>'Matriz consolidada 2025'!AU68</f>
        <v>MEDIO</v>
      </c>
      <c r="L68" s="96" t="str">
        <f>'Matriz consolidada 2025'!AV68</f>
        <v>INFORMACIÓN PÚBLICA</v>
      </c>
      <c r="M68" s="96" t="str">
        <f>'Matriz consolidada 2025'!AW68</f>
        <v>IPB</v>
      </c>
      <c r="N68" s="96" t="str">
        <f>'Matriz consolidada 2025'!AX68</f>
        <v>LEY 1712 DE 2014 LEY DE TRANSPARENCIA Y DERECHO DE ACCESO A LA INFORMACIÓN. ARTÍCULO 6 DEFINICIONES LITERAL B.</v>
      </c>
      <c r="O68" s="96" t="str">
        <f>'Matriz consolidada 2025'!AY68</f>
        <v>N/A</v>
      </c>
      <c r="P68" s="96" t="str">
        <f>'Matriz consolidada 2025'!AZ68</f>
        <v xml:space="preserve">N/A
</v>
      </c>
      <c r="Q68" s="96" t="str">
        <f>'Matriz consolidada 2025'!BA68</f>
        <v>SIN RESERVA</v>
      </c>
      <c r="R68" s="140">
        <f>'Matriz consolidada 2025'!BB68</f>
        <v>45824</v>
      </c>
      <c r="S68" s="97" t="str">
        <f>'Matriz consolidada 2025'!BC68</f>
        <v>N/A</v>
      </c>
    </row>
    <row r="69" spans="1:19" ht="225" x14ac:dyDescent="0.2">
      <c r="A69" s="139">
        <f>'Matriz consolidada 2025'!A69</f>
        <v>66</v>
      </c>
      <c r="B69" s="95" t="str">
        <f>'Matriz consolidada 2025'!B69</f>
        <v>MISIONALES</v>
      </c>
      <c r="C69" s="95" t="str">
        <f>'Matriz consolidada 2025'!C69</f>
        <v xml:space="preserve">GESTIÓN DE LA APROPIACIÓN DE LA INFRAESTRUCTURA Y PATRIMONIO CULTURAL 
</v>
      </c>
      <c r="D69" s="95" t="str">
        <f>'Matriz consolidada 2025'!D69</f>
        <v>SUBDIRECCIÓN DE INFRAESTRUCTURA Y PATRIMONIO CULTURAL</v>
      </c>
      <c r="E69" s="95" t="str">
        <f>'Matriz consolidada 2025'!E69</f>
        <v>BASE DE DATOS - MATRIZ DE SEGUIMIENTO DE PROYECTOS DE INFRAESTRUCTURA CULTURAL FINANCIADOS CON RECURSOS DE LA CONSTRIBUCIÓN PARAFISCAL CULTURAL</v>
      </c>
      <c r="F69" s="95" t="str">
        <f>'Matriz consolidada 2025'!J69</f>
        <v>DIGITAL</v>
      </c>
      <c r="G69" s="95" t="str">
        <f>'Matriz consolidada 2025'!K69</f>
        <v>ESPAÑOL</v>
      </c>
      <c r="H69" s="96" t="str">
        <f>'Matriz consolidada 2025'!P69</f>
        <v>.XLS</v>
      </c>
      <c r="I69" s="96" t="str">
        <f>'Matriz consolidada 2025'!S69</f>
        <v>PROYECTOS
ADMINISTRACIÓN DE RECURSOS DE ESPECTÁCULOS PÚBLICOS DE LAS ARTES ESCÉNICAS</v>
      </c>
      <c r="J69" s="96" t="str">
        <f>'Matriz consolidada 2025'!T69</f>
        <v>PROYECTOS DE INFRAESTRUCTURA CULTURAL
ADMINISTRACIÓN DE RECURSOS DE ESPECTÁCULOS PÚBLICOS DE LAS ARTES ESCÉNICAS EN ESCÉNICAS DE CARÁCTER PÚBLICO
ADMINISTRACIÓN DE RECURSOS DE ESPECTÁCULOS PÚBLICOS DE LAS ARTES ESCÉNICAS EN ESCÉNICAS DE CARÁCTER PRIVADO O MIXTO</v>
      </c>
      <c r="K69" s="96" t="str">
        <f>'Matriz consolidada 2025'!AU69</f>
        <v>ALTO</v>
      </c>
      <c r="L69" s="96" t="str">
        <f>'Matriz consolidada 2025'!AV69</f>
        <v>INFORMACIÓN PÚBLICA CLASIFICADA</v>
      </c>
      <c r="M69" s="96" t="str">
        <f>'Matriz consolidada 2025'!AW69</f>
        <v>IPC</v>
      </c>
      <c r="N69" s="96" t="str">
        <f>'Matriz consolidada 2025'!AX69</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O69" s="96" t="str">
        <f>'Matriz consolidada 2025'!AY69</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P69" s="96" t="str">
        <f>'Matriz consolidada 2025'!AZ69</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Q69" s="96" t="str">
        <f>'Matriz consolidada 2025'!BA69</f>
        <v>RESERVA PARCIAL</v>
      </c>
      <c r="R69" s="140">
        <f>'Matriz consolidada 2025'!BB69</f>
        <v>45824</v>
      </c>
      <c r="S69" s="97" t="str">
        <f>'Matriz consolidada 2025'!BC69</f>
        <v>5 AÑOS</v>
      </c>
    </row>
    <row r="70" spans="1:19" ht="225" x14ac:dyDescent="0.2">
      <c r="A70" s="139">
        <f>'Matriz consolidada 2025'!A70</f>
        <v>67</v>
      </c>
      <c r="B70" s="95" t="str">
        <f>'Matriz consolidada 2025'!B70</f>
        <v>MISIONALES</v>
      </c>
      <c r="C70" s="95" t="str">
        <f>'Matriz consolidada 2025'!C70</f>
        <v xml:space="preserve">GESTIÓN DE LA APROPIACIÓN DE LA INFRAESTRUCTURA Y PATRIMONIO CULTURAL 
</v>
      </c>
      <c r="D70" s="95" t="str">
        <f>'Matriz consolidada 2025'!D70</f>
        <v>SUBDIRECCIÓN DE INFRAESTRUCTURA Y PATRIMONIO CULTURAL</v>
      </c>
      <c r="E70" s="95" t="str">
        <f>'Matriz consolidada 2025'!E70</f>
        <v>DOCUMENTOS PROYECTOS DE INFRAESTRUCTURA CULTURAL</v>
      </c>
      <c r="F70" s="95" t="str">
        <f>'Matriz consolidada 2025'!J70</f>
        <v>AMBOS</v>
      </c>
      <c r="G70" s="95" t="str">
        <f>'Matriz consolidada 2025'!K70</f>
        <v>ESPAÑOL</v>
      </c>
      <c r="H70" s="96" t="str">
        <f>'Matriz consolidada 2025'!P70</f>
        <v>.XLS, .PDF, .MP4, .DOC, .DWG, JPG</v>
      </c>
      <c r="I70" s="96" t="str">
        <f>'Matriz consolidada 2025'!S70</f>
        <v>PROYECTOS
ADMINISTRACIÓN DE RECURSOS DE ESPECTÁCULOS PÚBLICOS DE LAS ARTES ESCÉNICAS</v>
      </c>
      <c r="J70" s="96" t="str">
        <f>'Matriz consolidada 2025'!T70</f>
        <v>PROYECTOS DE INFRAESTRUCTURA CULTURAL
ADMINISTRACIÓN DE RECURSOS DE ESPECTÁCULOS PÚBLICOS DE LAS ARTES ESCÉNICAS EN ESCÉNICAS DE CARÁCTER PÚBLICO
ADMINISTRACIÓN DE RECURSOS DE ESPECTÁCULOS PÚBLICOS DE LAS ARTES ESCÉNICAS EN ESCÉNICAS DE CARÁCTER PRIVADO O MIXTO</v>
      </c>
      <c r="K70" s="96" t="str">
        <f>'Matriz consolidada 2025'!AU70</f>
        <v>MEDIO</v>
      </c>
      <c r="L70" s="96" t="str">
        <f>'Matriz consolidada 2025'!AV70</f>
        <v>INFORMACIÓN PÚBLICA CLASIFICADA</v>
      </c>
      <c r="M70" s="96" t="str">
        <f>'Matriz consolidada 2025'!AW70</f>
        <v>IPC</v>
      </c>
      <c r="N70" s="96" t="str">
        <f>'Matriz consolidada 2025'!AX70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O70" s="96" t="str">
        <f>'Matriz consolidada 2025'!AY70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P70" s="96" t="str">
        <f>'Matriz consolidada 2025'!AZ70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Q70" s="96" t="str">
        <f>'Matriz consolidada 2025'!BA70</f>
        <v>RESERVA PARCIAL</v>
      </c>
      <c r="R70" s="140">
        <f>'Matriz consolidada 2025'!BB70</f>
        <v>45824</v>
      </c>
      <c r="S70" s="97" t="str">
        <f>'Matriz consolidada 2025'!BC70</f>
        <v>8 AÑOS</v>
      </c>
    </row>
    <row r="71" spans="1:19" ht="409.5" x14ac:dyDescent="0.2">
      <c r="A71" s="139">
        <f>'Matriz consolidada 2025'!A71</f>
        <v>68</v>
      </c>
      <c r="B71" s="95" t="str">
        <f>'Matriz consolidada 2025'!B71</f>
        <v>MISIONALES</v>
      </c>
      <c r="C71" s="95" t="str">
        <f>'Matriz consolidada 2025'!C71</f>
        <v>GESTIÓN DE LA PROMOCIÓN DE AGENTES Y PRÁCTICAS CULTURALES Y RECREODEPORTIVAS</v>
      </c>
      <c r="D71" s="95" t="str">
        <f>'Matriz consolidada 2025'!D71</f>
        <v>SUBDIRECCIÓN DE GESTIÓN CULTURAL Y ARTISTICA</v>
      </c>
      <c r="E71" s="95" t="str">
        <f>'Matriz consolidada 2025'!E71</f>
        <v>BASE DE DATOS DE CONTACTOS DE LAS MESAS LOCALES DE GRAFITI Y/O DEL REPRESENTANTE</v>
      </c>
      <c r="F71" s="95" t="str">
        <f>'Matriz consolidada 2025'!J71</f>
        <v>DIGITAL</v>
      </c>
      <c r="G71" s="95" t="str">
        <f>'Matriz consolidada 2025'!K71</f>
        <v>ESPAÑOL</v>
      </c>
      <c r="H71" s="96" t="str">
        <f>'Matriz consolidada 2025'!P71</f>
        <v>,XLS</v>
      </c>
      <c r="I71" s="96" t="str">
        <f>'Matriz consolidada 2025'!S71</f>
        <v>PROCESOS</v>
      </c>
      <c r="J71" s="96" t="str">
        <f>'Matriz consolidada 2025'!T71</f>
        <v>PROCESOS DE PROMOCIÓN PARA LA PRÁCTICA RESPONSABLE DEL GRAFITI</v>
      </c>
      <c r="K71" s="96" t="str">
        <f>'Matriz consolidada 2025'!AU71</f>
        <v>MEDIO</v>
      </c>
      <c r="L71" s="96" t="str">
        <f>'Matriz consolidada 2025'!AV71</f>
        <v>INFORMACIÓN PÚBLICA CLASIFICADA</v>
      </c>
      <c r="M71" s="96" t="str">
        <f>'Matriz consolidada 2025'!AW71</f>
        <v>IPC</v>
      </c>
      <c r="N71" s="96" t="str">
        <f>'Matriz consolidada 2025'!AX71</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71" s="96" t="str">
        <f>'Matriz consolidada 2025'!AY71</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71" s="96" t="str">
        <f>'Matriz consolidada 2025'!AZ71</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71" s="96" t="str">
        <f>'Matriz consolidada 2025'!BA71</f>
        <v>RESERVA PARCIAL</v>
      </c>
      <c r="R71" s="140">
        <f>'Matriz consolidada 2025'!BB71</f>
        <v>45839</v>
      </c>
      <c r="S71" s="97" t="str">
        <f>'Matriz consolidada 2025'!BC71</f>
        <v>4 AÑOS</v>
      </c>
    </row>
    <row r="72" spans="1:19" ht="78.75" hidden="1" x14ac:dyDescent="0.2">
      <c r="A72" s="139">
        <f>'Matriz consolidada 2025'!A72</f>
        <v>69</v>
      </c>
      <c r="B72" s="95" t="str">
        <f>'Matriz consolidada 2025'!B72</f>
        <v>MISIONALES</v>
      </c>
      <c r="C72" s="95" t="str">
        <f>'Matriz consolidada 2025'!C72</f>
        <v>GESTIÓN DE LA PROMOCIÓN DE AGENTES Y PRÁCTICAS CULTURALES Y RECREODEPORTIVAS</v>
      </c>
      <c r="D72" s="95" t="str">
        <f>'Matriz consolidada 2025'!D72</f>
        <v>SUBDIRECCIÓN DE GESTIÓN CULTURAL Y ARTISTICA</v>
      </c>
      <c r="E72" s="95" t="str">
        <f>'Matriz consolidada 2025'!E72</f>
        <v>PÁGINA WEB BOGOTÁ DISTRITO GRAFITI</v>
      </c>
      <c r="F72" s="95" t="str">
        <f>'Matriz consolidada 2025'!J72</f>
        <v>DIGITAL</v>
      </c>
      <c r="G72" s="95" t="str">
        <f>'Matriz consolidada 2025'!K72</f>
        <v>ESPAÑOL</v>
      </c>
      <c r="H72" s="96" t="str">
        <f>'Matriz consolidada 2025'!P72</f>
        <v>.JPG,PNG,PDF,TIFF,MP4</v>
      </c>
      <c r="I72" s="96" t="str">
        <f>'Matriz consolidada 2025'!S72</f>
        <v>N/A</v>
      </c>
      <c r="J72" s="96" t="str">
        <f>'Matriz consolidada 2025'!T72</f>
        <v>N/A</v>
      </c>
      <c r="K72" s="96" t="str">
        <f>'Matriz consolidada 2025'!AU72</f>
        <v>MEDIO</v>
      </c>
      <c r="L72" s="96" t="str">
        <f>'Matriz consolidada 2025'!AV72</f>
        <v>INFORMACIÓN PÚBLICA</v>
      </c>
      <c r="M72" s="96" t="str">
        <f>'Matriz consolidada 2025'!AW72</f>
        <v>IPB</v>
      </c>
      <c r="N72" s="96" t="str">
        <f>'Matriz consolidada 2025'!AX72</f>
        <v>LEY 1712 DE 2014 LEY DE TRANSPARENCIA Y DERECHO DE ACCESO A LA INFORMACIÓN. ARTÍCULO 6 DEFINICIONES LITERAL B.</v>
      </c>
      <c r="O72" s="96" t="str">
        <f>'Matriz consolidada 2025'!AY72</f>
        <v>N/A</v>
      </c>
      <c r="P72" s="96" t="str">
        <f>'Matriz consolidada 2025'!AZ72</f>
        <v xml:space="preserve">N/A
</v>
      </c>
      <c r="Q72" s="96" t="str">
        <f>'Matriz consolidada 2025'!BA72</f>
        <v>SIN RESERVA</v>
      </c>
      <c r="R72" s="140">
        <f>'Matriz consolidada 2025'!BB72</f>
        <v>45839</v>
      </c>
      <c r="S72" s="97" t="str">
        <f>'Matriz consolidada 2025'!BC72</f>
        <v>N/A</v>
      </c>
    </row>
    <row r="73" spans="1:19" ht="409.5" x14ac:dyDescent="0.2">
      <c r="A73" s="139">
        <f>'Matriz consolidada 2025'!A73</f>
        <v>70</v>
      </c>
      <c r="B73" s="95" t="str">
        <f>'Matriz consolidada 2025'!B73</f>
        <v>MISIONALES</v>
      </c>
      <c r="C73" s="95" t="str">
        <f>'Matriz consolidada 2025'!C73</f>
        <v>GESTIÓN DE LA PROMOCIÓN DE AGENTES Y PRÁCTICAS CULTURALES Y RECREODEPORTIVAS</v>
      </c>
      <c r="D73" s="95" t="str">
        <f>'Matriz consolidada 2025'!D73</f>
        <v>SUBDIRECCIÓN DE GESTIÓN CULTURAL Y ARTISTICA</v>
      </c>
      <c r="E73" s="95" t="str">
        <f>'Matriz consolidada 2025'!E73</f>
        <v>DOCUMENTOS DE INSCRIPCIÓN A LA OFERTA DE FORMACIÓN TITULADA Y COMPLEMENTARIA CONVENIO SENA - SCRD</v>
      </c>
      <c r="F73" s="95" t="str">
        <f>'Matriz consolidada 2025'!J73</f>
        <v>DIGITAL</v>
      </c>
      <c r="G73" s="95" t="str">
        <f>'Matriz consolidada 2025'!K73</f>
        <v>ESPAÑOL</v>
      </c>
      <c r="H73" s="96" t="str">
        <f>'Matriz consolidada 2025'!P73</f>
        <v>PDF</v>
      </c>
      <c r="I73" s="96" t="str">
        <f>'Matriz consolidada 2025'!S73</f>
        <v>PROCESOS</v>
      </c>
      <c r="J73" s="96" t="str">
        <f>'Matriz consolidada 2025'!T73</f>
        <v>PROCESOS DE INSCRIPCIÓN A OFERTA DE FORMACIÓN ARTÍSTICA Y CULTURAL TITULADA</v>
      </c>
      <c r="K73" s="96" t="str">
        <f>'Matriz consolidada 2025'!AU73</f>
        <v>MEDIO</v>
      </c>
      <c r="L73" s="96" t="str">
        <f>'Matriz consolidada 2025'!AV73</f>
        <v>INFORMACIÓN PÚBLICA CLASIFICADA</v>
      </c>
      <c r="M73" s="96" t="str">
        <f>'Matriz consolidada 2025'!AW73</f>
        <v>IPC</v>
      </c>
      <c r="N73" s="96" t="str">
        <f>'Matriz consolidada 2025'!AX73</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73" s="96" t="str">
        <f>'Matriz consolidada 2025'!AY73</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73" s="96" t="str">
        <f>'Matriz consolidada 2025'!AZ73</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73" s="96" t="str">
        <f>'Matriz consolidada 2025'!BA73</f>
        <v>RESERVA PARCIAL</v>
      </c>
      <c r="R73" s="140">
        <f>'Matriz consolidada 2025'!BB73</f>
        <v>45839</v>
      </c>
      <c r="S73" s="97" t="str">
        <f>'Matriz consolidada 2025'!BC73</f>
        <v>10 AÑOS</v>
      </c>
    </row>
    <row r="74" spans="1:19" ht="191.25" x14ac:dyDescent="0.2">
      <c r="A74" s="139">
        <f>'Matriz consolidada 2025'!A74</f>
        <v>71</v>
      </c>
      <c r="B74" s="95" t="str">
        <f>'Matriz consolidada 2025'!B74</f>
        <v>MISIONALES</v>
      </c>
      <c r="C74" s="95" t="str">
        <f>'Matriz consolidada 2025'!C74</f>
        <v>GESTIÓN DE LA PROMOCIÓN DE AGENTES Y PRÁCTICAS CULTURALES Y RECREODEPORTIVAS</v>
      </c>
      <c r="D74" s="95" t="str">
        <f>'Matriz consolidada 2025'!D74</f>
        <v>DIRECCIÓN DE ARTE, CULTURA Y PATRIMONIO</v>
      </c>
      <c r="E74" s="95" t="str">
        <f>'Matriz consolidada 2025'!E74</f>
        <v>DOCUMENTOS DEL PROCESO DE CERTIFICACIÓN NO SUJECIÓN AL IMPUESTO UNIFICADO DE POBRES, AZAR Y ESPECTÁCULOS</v>
      </c>
      <c r="F74" s="95" t="str">
        <f>'Matriz consolidada 2025'!J74</f>
        <v>DIGITAL</v>
      </c>
      <c r="G74" s="95" t="str">
        <f>'Matriz consolidada 2025'!K74</f>
        <v>ESPAÑOL</v>
      </c>
      <c r="H74" s="96" t="str">
        <f>'Matriz consolidada 2025'!P74</f>
        <v>PDF. XLS. CVS</v>
      </c>
      <c r="I74" s="96" t="str">
        <f>'Matriz consolidada 2025'!S74</f>
        <v>PROCESOS</v>
      </c>
      <c r="J74" s="96" t="str">
        <f>'Matriz consolidada 2025'!T74</f>
        <v>PROCESOS DE CERTIFICACIÓN DE NO SUJECIÓN AL IMPUESTO UNIFICADO DE FONDO DE POBRES, AZAR Y ESPECTÁCULOS</v>
      </c>
      <c r="K74" s="96" t="str">
        <f>'Matriz consolidada 2025'!AU74</f>
        <v>MEDIO</v>
      </c>
      <c r="L74" s="96" t="str">
        <f>'Matriz consolidada 2025'!AV74</f>
        <v>INFORMACIÓN PÚBLICA CLASIFICADA</v>
      </c>
      <c r="M74" s="96" t="str">
        <f>'Matriz consolidada 2025'!AW74</f>
        <v>IPC</v>
      </c>
      <c r="N74" s="96" t="str">
        <f>'Matriz consolidada 2025'!AX74</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O74" s="96" t="str">
        <f>'Matriz consolidada 2025'!AY74</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P74" s="96" t="str">
        <f>'Matriz consolidada 2025'!AZ74</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Q74" s="96" t="str">
        <f>'Matriz consolidada 2025'!BA74</f>
        <v>RESERVA PARCIAL</v>
      </c>
      <c r="R74" s="140">
        <f>'Matriz consolidada 2025'!BB74</f>
        <v>45839</v>
      </c>
      <c r="S74" s="97" t="str">
        <f>'Matriz consolidada 2025'!BC74</f>
        <v>4 AÑOS</v>
      </c>
    </row>
    <row r="75" spans="1:19" ht="191.25" x14ac:dyDescent="0.2">
      <c r="A75" s="139">
        <f>'Matriz consolidada 2025'!A75</f>
        <v>72</v>
      </c>
      <c r="B75" s="95" t="str">
        <f>'Matriz consolidada 2025'!B75</f>
        <v>MISIONALES</v>
      </c>
      <c r="C75" s="95" t="str">
        <f>'Matriz consolidada 2025'!C75</f>
        <v>GESTIÓN DE LA PROMOCIÓN DE AGENTES Y PRÁCTICAS CULTURALES Y RECREODEPORTIVAS</v>
      </c>
      <c r="D75" s="95" t="str">
        <f>'Matriz consolidada 2025'!D75</f>
        <v>DIRECCIÓN DE ARTE, CULTURA Y PATRIMONIO</v>
      </c>
      <c r="E75" s="95" t="str">
        <f>'Matriz consolidada 2025'!E75</f>
        <v>DOCUMENTOS ACUERDO 897 DE 2023 EXENCIÓN DEL IMPUESTO PREDIAL UNIFICADO PARA TEATROS Y MUSEOS</v>
      </c>
      <c r="F75" s="95" t="str">
        <f>'Matriz consolidada 2025'!J75</f>
        <v>DIGITAL</v>
      </c>
      <c r="G75" s="95" t="str">
        <f>'Matriz consolidada 2025'!K75</f>
        <v>ESPAÑOL</v>
      </c>
      <c r="H75" s="96" t="str">
        <f>'Matriz consolidada 2025'!P75</f>
        <v>PDF. XLS.CVS.</v>
      </c>
      <c r="I75" s="96" t="str">
        <f>'Matriz consolidada 2025'!S75</f>
        <v>PROCESOS</v>
      </c>
      <c r="J75" s="96" t="str">
        <f>'Matriz consolidada 2025'!T75</f>
        <v>PROCESOS DE EXENCIÓN EN EL IMPUESTO PREDIAL UNIFICADO SOBRE ESPACIOS CULTURALES</v>
      </c>
      <c r="K75" s="96" t="str">
        <f>'Matriz consolidada 2025'!AU75</f>
        <v>MEDIO</v>
      </c>
      <c r="L75" s="96" t="str">
        <f>'Matriz consolidada 2025'!AV75</f>
        <v>INFORMACIÓN PÚBLICA CLASIFICADA</v>
      </c>
      <c r="M75" s="96" t="str">
        <f>'Matriz consolidada 2025'!AW75</f>
        <v>IPC</v>
      </c>
      <c r="N75" s="96" t="str">
        <f>'Matriz consolidada 2025'!AX75</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O75" s="96" t="str">
        <f>'Matriz consolidada 2025'!AY75</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P75" s="96" t="str">
        <f>'Matriz consolidada 2025'!AZ75</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Q75" s="96" t="str">
        <f>'Matriz consolidada 2025'!BA75</f>
        <v>RESERVA PARCIAL</v>
      </c>
      <c r="R75" s="140">
        <f>'Matriz consolidada 2025'!BB75</f>
        <v>45839</v>
      </c>
      <c r="S75" s="97" t="str">
        <f>'Matriz consolidada 2025'!BC75</f>
        <v>8 AÑOS</v>
      </c>
    </row>
    <row r="76" spans="1:19" ht="409.5" x14ac:dyDescent="0.2">
      <c r="A76" s="139">
        <f>'Matriz consolidada 2025'!A76</f>
        <v>73</v>
      </c>
      <c r="B76" s="95" t="str">
        <f>'Matriz consolidada 2025'!B76</f>
        <v>MISIONALES</v>
      </c>
      <c r="C76" s="95" t="str">
        <f>'Matriz consolidada 2025'!C76</f>
        <v>GESTIÓN DE LA PROMOCIÓN DE AGENTES Y PRÁCTICAS CULTURALES Y RECREODEPORTIVAS</v>
      </c>
      <c r="D76" s="95" t="str">
        <f>'Matriz consolidada 2025'!D76</f>
        <v>SUBDIRECCIÓN DE GESTIÓN CULTURAL Y ARTISTICA</v>
      </c>
      <c r="E76" s="95" t="str">
        <f>'Matriz consolidada 2025'!E76</f>
        <v>BASE DE DATOS DE INSCRIPCIÓN DE USUARIOS DE PLATAFORMA DE FORMACIÓN VIRTUAL EN ARTE, CULTURA Y PATRIMONIO</v>
      </c>
      <c r="F76" s="95" t="str">
        <f>'Matriz consolidada 2025'!J76</f>
        <v>DIGITAL</v>
      </c>
      <c r="G76" s="95" t="str">
        <f>'Matriz consolidada 2025'!K76</f>
        <v>ESPAÑOL</v>
      </c>
      <c r="H76" s="96" t="str">
        <f>'Matriz consolidada 2025'!P76</f>
        <v>XLS</v>
      </c>
      <c r="I76" s="96" t="str">
        <f>'Matriz consolidada 2025'!S76</f>
        <v>PROGRAMAS</v>
      </c>
      <c r="J76" s="96" t="str">
        <f>'Matriz consolidada 2025'!T76</f>
        <v>PROGRAMAS DE CONTENIDOS PARA CURSOS</v>
      </c>
      <c r="K76" s="96" t="str">
        <f>'Matriz consolidada 2025'!AU76</f>
        <v>ALTO</v>
      </c>
      <c r="L76" s="96" t="str">
        <f>'Matriz consolidada 2025'!AV76</f>
        <v>INFORMACIÓN PÚBLICA CLASIFICADA</v>
      </c>
      <c r="M76" s="96" t="str">
        <f>'Matriz consolidada 2025'!AW76</f>
        <v>IPC</v>
      </c>
      <c r="N76" s="96" t="str">
        <f>'Matriz consolidada 2025'!AX76</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76" s="96" t="str">
        <f>'Matriz consolidada 2025'!AY76</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76" s="96" t="str">
        <f>'Matriz consolidada 2025'!AZ76</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76" s="96" t="str">
        <f>'Matriz consolidada 2025'!BA76</f>
        <v>RESERVA PARCIAL</v>
      </c>
      <c r="R76" s="140">
        <f>'Matriz consolidada 2025'!BB76</f>
        <v>45839</v>
      </c>
      <c r="S76" s="97" t="str">
        <f>'Matriz consolidada 2025'!BC76</f>
        <v>PERMANENTE</v>
      </c>
    </row>
    <row r="77" spans="1:19" ht="191.25" x14ac:dyDescent="0.2">
      <c r="A77" s="139">
        <f>'Matriz consolidada 2025'!A77</f>
        <v>74</v>
      </c>
      <c r="B77" s="95" t="str">
        <f>'Matriz consolidada 2025'!B77</f>
        <v>MISIONALES</v>
      </c>
      <c r="C77" s="95" t="str">
        <f>'Matriz consolidada 2025'!C77</f>
        <v>GESTIÓN DE LA PROMOCIÓN DE AGENTES Y PRÁCTICAS CULTURALES Y RECREODEPORTIVAS</v>
      </c>
      <c r="D77" s="95" t="str">
        <f>'Matriz consolidada 2025'!D77</f>
        <v>SUBDIRECCIÓN DE GESTIÓN CULTURAL Y ARTISTICA</v>
      </c>
      <c r="E77" s="95" t="str">
        <f>'Matriz consolidada 2025'!E77</f>
        <v>PLATAFORMA DE FORMACIÓN VIRTUAL EN ARTE, CULTURA Y PATRIMONIO</v>
      </c>
      <c r="F77" s="95" t="str">
        <f>'Matriz consolidada 2025'!J77</f>
        <v>DIGITAL</v>
      </c>
      <c r="G77" s="95" t="str">
        <f>'Matriz consolidada 2025'!K77</f>
        <v>ESPAÑOL</v>
      </c>
      <c r="H77" s="96" t="str">
        <f>'Matriz consolidada 2025'!P77</f>
        <v>.PDF, .XLSX, .JPG, .PNG, .MP4, .AVI, JAVA SCRIPT, HTML5</v>
      </c>
      <c r="I77" s="96" t="str">
        <f>'Matriz consolidada 2025'!S77</f>
        <v>N/A</v>
      </c>
      <c r="J77" s="96" t="str">
        <f>'Matriz consolidada 2025'!T77</f>
        <v>N/A</v>
      </c>
      <c r="K77" s="96" t="str">
        <f>'Matriz consolidada 2025'!AU77</f>
        <v>ALTO</v>
      </c>
      <c r="L77" s="96" t="str">
        <f>'Matriz consolidada 2025'!AV77</f>
        <v>INFORMACIÓN PÚBLICA CLASIFICADA</v>
      </c>
      <c r="M77" s="96" t="str">
        <f>'Matriz consolidada 2025'!AW77</f>
        <v>IPC</v>
      </c>
      <c r="N77" s="96" t="str">
        <f>'Matriz consolidada 2025'!AX77</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O77" s="96" t="str">
        <f>'Matriz consolidada 2025'!AY77</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P77" s="96" t="str">
        <f>'Matriz consolidada 2025'!AZ77</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Q77" s="96" t="str">
        <f>'Matriz consolidada 2025'!BA77</f>
        <v>RESERVA PARCIAL</v>
      </c>
      <c r="R77" s="140">
        <f>'Matriz consolidada 2025'!BB77</f>
        <v>45839</v>
      </c>
      <c r="S77" s="97" t="str">
        <f>'Matriz consolidada 2025'!BC77</f>
        <v>PERMANENTE</v>
      </c>
    </row>
    <row r="78" spans="1:19" ht="191.25" x14ac:dyDescent="0.2">
      <c r="A78" s="139">
        <f>'Matriz consolidada 2025'!A78</f>
        <v>75</v>
      </c>
      <c r="B78" s="95" t="str">
        <f>'Matriz consolidada 2025'!B78</f>
        <v>MISIONALES</v>
      </c>
      <c r="C78" s="95" t="str">
        <f>'Matriz consolidada 2025'!C78</f>
        <v>GESTIÓN DE LA PROMOCIÓN DE AGENTES Y PRÁCTICAS CULTURALES Y RECREODEPORTIVAS</v>
      </c>
      <c r="D78" s="95" t="str">
        <f>'Matriz consolidada 2025'!D78</f>
        <v>SUBDIRECCIÓN DE GESTIÓN CULTURAL Y ARTISTICA</v>
      </c>
      <c r="E78" s="95" t="str">
        <f>'Matriz consolidada 2025'!E78</f>
        <v>ADMINISTRADOR DE LA PLATAFORMA DE FORMACIÓN VIRTUAL EN ARTE, CULTURA Y PATRIMONIO</v>
      </c>
      <c r="F78" s="95" t="str">
        <f>'Matriz consolidada 2025'!J78</f>
        <v>FÍSICO</v>
      </c>
      <c r="G78" s="95" t="str">
        <f>'Matriz consolidada 2025'!K78</f>
        <v>ESPAÑOL</v>
      </c>
      <c r="H78" s="96" t="str">
        <f>'Matriz consolidada 2025'!P78</f>
        <v>N/A</v>
      </c>
      <c r="I78" s="96" t="str">
        <f>'Matriz consolidada 2025'!S78</f>
        <v>N/A</v>
      </c>
      <c r="J78" s="96" t="str">
        <f>'Matriz consolidada 2025'!T78</f>
        <v>N/A</v>
      </c>
      <c r="K78" s="96" t="str">
        <f>'Matriz consolidada 2025'!AU78</f>
        <v>ALTO</v>
      </c>
      <c r="L78" s="96" t="str">
        <f>'Matriz consolidada 2025'!AV78</f>
        <v>INFORMACIÓN PÚBLICA CLASIFICADA</v>
      </c>
      <c r="M78" s="96" t="str">
        <f>'Matriz consolidada 2025'!AW78</f>
        <v>IPC</v>
      </c>
      <c r="N78" s="96" t="str">
        <f>'Matriz consolidada 2025'!AX78</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O78" s="96" t="str">
        <f>'Matriz consolidada 2025'!AY78</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P78" s="96" t="str">
        <f>'Matriz consolidada 2025'!AZ78</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Q78" s="96" t="str">
        <f>'Matriz consolidada 2025'!BA78</f>
        <v>RESERVA PARCIAL</v>
      </c>
      <c r="R78" s="140">
        <f>'Matriz consolidada 2025'!BB78</f>
        <v>45839</v>
      </c>
      <c r="S78" s="97" t="str">
        <f>'Matriz consolidada 2025'!BC78</f>
        <v>PERMANENTE</v>
      </c>
    </row>
    <row r="79" spans="1:19" ht="191.25" x14ac:dyDescent="0.2">
      <c r="A79" s="139">
        <f>'Matriz consolidada 2025'!A79</f>
        <v>76</v>
      </c>
      <c r="B79" s="95" t="str">
        <f>'Matriz consolidada 2025'!B79</f>
        <v>MISIONALES</v>
      </c>
      <c r="C79" s="95" t="str">
        <f>'Matriz consolidada 2025'!C79</f>
        <v>GESTIÓN DE LA PROMOCIÓN DE AGENTES Y PRÁCTICAS CULTURALES Y RECREODEPORTIVAS</v>
      </c>
      <c r="D79" s="95" t="str">
        <f>'Matriz consolidada 2025'!D79</f>
        <v>SUBDIRECCIÓN DE GESTIÓN CULTURAL Y ARTISTICA</v>
      </c>
      <c r="E79" s="95" t="str">
        <f>'Matriz consolidada 2025'!E79</f>
        <v>PLATAFORMA BENEFICIO ARTISTA MAYOR</v>
      </c>
      <c r="F79" s="95" t="str">
        <f>'Matriz consolidada 2025'!J79</f>
        <v>DIGITAL</v>
      </c>
      <c r="G79" s="95" t="str">
        <f>'Matriz consolidada 2025'!K79</f>
        <v>ESPAÑOL</v>
      </c>
      <c r="H79" s="96" t="str">
        <f>'Matriz consolidada 2025'!P79</f>
        <v>.CSV, .PDF</v>
      </c>
      <c r="I79" s="96" t="str">
        <f>'Matriz consolidada 2025'!S79</f>
        <v>N/A</v>
      </c>
      <c r="J79" s="96" t="str">
        <f>'Matriz consolidada 2025'!T79</f>
        <v>N/A</v>
      </c>
      <c r="K79" s="96" t="str">
        <f>'Matriz consolidada 2025'!AU79</f>
        <v>ALTO</v>
      </c>
      <c r="L79" s="96" t="str">
        <f>'Matriz consolidada 2025'!AV79</f>
        <v>INFORMACIÓN PÚBLICA CLASIFICADA</v>
      </c>
      <c r="M79" s="96" t="str">
        <f>'Matriz consolidada 2025'!AW79</f>
        <v>IPC</v>
      </c>
      <c r="N79" s="96" t="str">
        <f>'Matriz consolidada 2025'!AX79</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O79" s="96" t="str">
        <f>'Matriz consolidada 2025'!AY79</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P79" s="96" t="str">
        <f>'Matriz consolidada 2025'!AZ79</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Q79" s="96" t="str">
        <f>'Matriz consolidada 2025'!BA79</f>
        <v>RESERVA PARCIAL</v>
      </c>
      <c r="R79" s="140">
        <f>'Matriz consolidada 2025'!BB79</f>
        <v>45839</v>
      </c>
      <c r="S79" s="97" t="str">
        <f>'Matriz consolidada 2025'!BC79</f>
        <v>PERMANENTE</v>
      </c>
    </row>
    <row r="80" spans="1:19" ht="409.5" x14ac:dyDescent="0.2">
      <c r="A80" s="139">
        <f>'Matriz consolidada 2025'!A80</f>
        <v>77</v>
      </c>
      <c r="B80" s="95" t="str">
        <f>'Matriz consolidada 2025'!B80</f>
        <v>MISIONALES</v>
      </c>
      <c r="C80" s="95" t="str">
        <f>'Matriz consolidada 2025'!C80</f>
        <v>GESTIÓN DE LA PROMOCIÓN DE AGENTES Y PRÁCTICAS CULTURALES Y RECREODEPORTIVAS</v>
      </c>
      <c r="D80" s="95" t="str">
        <f>'Matriz consolidada 2025'!D80</f>
        <v>SUBDIRECCIÓN DE GESTIÓN CULTURAL Y ARTISTICA</v>
      </c>
      <c r="E80" s="95" t="str">
        <f>'Matriz consolidada 2025'!E80</f>
        <v>BASE DE DATOS DE LA PLATAFORMA BENEFICIO ARTISTA MAYOR</v>
      </c>
      <c r="F80" s="95" t="str">
        <f>'Matriz consolidada 2025'!J80</f>
        <v>DIGITAL</v>
      </c>
      <c r="G80" s="95" t="str">
        <f>'Matriz consolidada 2025'!K80</f>
        <v>ESPAÑOL</v>
      </c>
      <c r="H80" s="96" t="str">
        <f>'Matriz consolidada 2025'!P80</f>
        <v>.CSV, .XLS</v>
      </c>
      <c r="I80" s="96" t="str">
        <f>'Matriz consolidada 2025'!S80</f>
        <v>N/A</v>
      </c>
      <c r="J80" s="96" t="str">
        <f>'Matriz consolidada 2025'!T80</f>
        <v>N/A</v>
      </c>
      <c r="K80" s="96" t="str">
        <f>'Matriz consolidada 2025'!AU80</f>
        <v>ALTO</v>
      </c>
      <c r="L80" s="96" t="str">
        <f>'Matriz consolidada 2025'!AV80</f>
        <v>INFORMACIÓN PÚBLICA CLASIFICADA</v>
      </c>
      <c r="M80" s="96" t="str">
        <f>'Matriz consolidada 2025'!AW80</f>
        <v>IPC</v>
      </c>
      <c r="N80" s="96" t="str">
        <f>'Matriz consolidada 2025'!AX80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80" s="96" t="str">
        <f>'Matriz consolidada 2025'!AY80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80" s="96" t="str">
        <f>'Matriz consolidada 2025'!AZ80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80" s="96" t="str">
        <f>'Matriz consolidada 2025'!BA80</f>
        <v>RESERVA PARCIAL</v>
      </c>
      <c r="R80" s="140">
        <f>'Matriz consolidada 2025'!BB80</f>
        <v>45839</v>
      </c>
      <c r="S80" s="97" t="str">
        <f>'Matriz consolidada 2025'!BC80</f>
        <v>PERMANENTE</v>
      </c>
    </row>
    <row r="81" spans="1:19" ht="78.75" hidden="1" x14ac:dyDescent="0.2">
      <c r="A81" s="139">
        <f>'Matriz consolidada 2025'!A81</f>
        <v>78</v>
      </c>
      <c r="B81" s="95" t="str">
        <f>'Matriz consolidada 2025'!B81</f>
        <v>MISIONALES</v>
      </c>
      <c r="C81" s="95" t="str">
        <f>'Matriz consolidada 2025'!C81</f>
        <v>GESTIÓN DE LA PROMOCIÓN DE AGENTES Y PRÁCTICAS CULTURALES Y RECREODEPORTIVAS</v>
      </c>
      <c r="D81" s="95" t="str">
        <f>'Matriz consolidada 2025'!D81</f>
        <v>SUBDIRECCIÓN DE GESTIÓN CULTURAL Y ARTISTICA</v>
      </c>
      <c r="E81" s="95" t="str">
        <f>'Matriz consolidada 2025'!E81</f>
        <v>MICROSITIO PLATAFORMA BENEFICIO ARTISTA MAYOR</v>
      </c>
      <c r="F81" s="95" t="str">
        <f>'Matriz consolidada 2025'!J81</f>
        <v>DIGITAL</v>
      </c>
      <c r="G81" s="95" t="str">
        <f>'Matriz consolidada 2025'!K81</f>
        <v>ESPAÑOL</v>
      </c>
      <c r="H81" s="96" t="str">
        <f>'Matriz consolidada 2025'!P81</f>
        <v>N/A</v>
      </c>
      <c r="I81" s="96" t="str">
        <f>'Matriz consolidada 2025'!S81</f>
        <v>N/A</v>
      </c>
      <c r="J81" s="96" t="str">
        <f>'Matriz consolidada 2025'!T81</f>
        <v>N/A</v>
      </c>
      <c r="K81" s="96" t="str">
        <f>'Matriz consolidada 2025'!AU81</f>
        <v>ALTO</v>
      </c>
      <c r="L81" s="96" t="str">
        <f>'Matriz consolidada 2025'!AV81</f>
        <v>INFORMACIÓN PÚBLICA</v>
      </c>
      <c r="M81" s="96" t="str">
        <f>'Matriz consolidada 2025'!AW81</f>
        <v>IPB</v>
      </c>
      <c r="N81" s="96" t="str">
        <f>'Matriz consolidada 2025'!AX81</f>
        <v>LEY 1712 DE 2014 LEY DE TRANSPARENCIA Y DERECHO DE ACCESO A LA INFORMACIÓN. ARTÍCULO 6 DEFINICIONES LITERAL B.</v>
      </c>
      <c r="O81" s="96" t="str">
        <f>'Matriz consolidada 2025'!AY81</f>
        <v>N/A</v>
      </c>
      <c r="P81" s="96" t="str">
        <f>'Matriz consolidada 2025'!AZ81</f>
        <v xml:space="preserve">N/A
</v>
      </c>
      <c r="Q81" s="96" t="str">
        <f>'Matriz consolidada 2025'!BA81</f>
        <v>SIN RESERVA</v>
      </c>
      <c r="R81" s="140">
        <f>'Matriz consolidada 2025'!BB81</f>
        <v>45839</v>
      </c>
      <c r="S81" s="97" t="str">
        <f>'Matriz consolidada 2025'!BC81</f>
        <v>N/A</v>
      </c>
    </row>
    <row r="82" spans="1:19" ht="135" x14ac:dyDescent="0.2">
      <c r="A82" s="139">
        <f>'Matriz consolidada 2025'!A82</f>
        <v>79</v>
      </c>
      <c r="B82" s="95" t="str">
        <f>'Matriz consolidada 2025'!B82</f>
        <v>MISIONALES</v>
      </c>
      <c r="C82" s="95" t="str">
        <f>'Matriz consolidada 2025'!C82</f>
        <v>GESTIÓN DE LA PROMOCIÓN DE AGENTES Y PRÁCTICAS CULTURALES Y RECREODEPORTIVAS</v>
      </c>
      <c r="D82" s="95" t="str">
        <f>'Matriz consolidada 2025'!D82</f>
        <v>DIRECCIÓN DE ARTE, CULTURA Y PATRIMONIO</v>
      </c>
      <c r="E82" s="95" t="str">
        <f>'Matriz consolidada 2025'!E82</f>
        <v>CERTIFICADO DIGITAL</v>
      </c>
      <c r="F82" s="95" t="str">
        <f>'Matriz consolidada 2025'!J82</f>
        <v>FÍSICO</v>
      </c>
      <c r="G82" s="95" t="str">
        <f>'Matriz consolidada 2025'!K82</f>
        <v>ESPAÑOL</v>
      </c>
      <c r="H82" s="96" t="str">
        <f>'Matriz consolidada 2025'!P82</f>
        <v>N/A</v>
      </c>
      <c r="I82" s="96" t="str">
        <f>'Matriz consolidada 2025'!S82</f>
        <v>N/A</v>
      </c>
      <c r="J82" s="96" t="str">
        <f>'Matriz consolidada 2025'!T82</f>
        <v>N/A</v>
      </c>
      <c r="K82" s="96" t="str">
        <f>'Matriz consolidada 2025'!AU82</f>
        <v>MEDIO</v>
      </c>
      <c r="L82" s="96" t="str">
        <f>'Matriz consolidada 2025'!AV82</f>
        <v>INFORMACIÓN PÚBLICA RESERVADA</v>
      </c>
      <c r="M82" s="96" t="str">
        <f>'Matriz consolidada 2025'!AW82</f>
        <v>IPR</v>
      </c>
      <c r="N82" s="96" t="str">
        <f>'Matriz consolidada 2025'!AX82</f>
        <v>LEY 1712   DE 2014 ARTÍCULO 19 LITERAL H "LA ESTABILIDAD MACROECONÓMICA Y FINANCIERA DEL PAÍS."</v>
      </c>
      <c r="O82" s="96" t="str">
        <f>'Matriz consolidada 2025'!AY82</f>
        <v xml:space="preserve">ARTÍCULO 24 LEY 1437 DE 2011 CPACA - SUSTITUIDO POR EL ARTÍCULO 1 DE LA LEY 1755 DE 2015 NUMERAL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v>
      </c>
      <c r="P82" s="96" t="str">
        <f>'Matriz consolidada 2025'!AZ82</f>
        <v xml:space="preserve">LEY 1712 DE 2014 ARTÍCULO 19  </v>
      </c>
      <c r="Q82" s="96" t="str">
        <f>'Matriz consolidada 2025'!BA82</f>
        <v>RESERVA PARCIAL</v>
      </c>
      <c r="R82" s="140">
        <f>'Matriz consolidada 2025'!BB82</f>
        <v>45839</v>
      </c>
      <c r="S82" s="97" t="str">
        <f>'Matriz consolidada 2025'!BC82</f>
        <v>PERMANENTE</v>
      </c>
    </row>
    <row r="83" spans="1:19" ht="202.5" hidden="1" x14ac:dyDescent="0.2">
      <c r="A83" s="139">
        <f>'Matriz consolidada 2025'!A83</f>
        <v>80</v>
      </c>
      <c r="B83" s="95" t="str">
        <f>'Matriz consolidada 2025'!B83</f>
        <v>MISIONALES</v>
      </c>
      <c r="C83" s="95" t="str">
        <f>'Matriz consolidada 2025'!C83</f>
        <v>GESTIÓN DE LA PROMOCIÓN DE AGENTES Y PRÁCTICAS CULTURALES Y RECREODEPORTIVAS</v>
      </c>
      <c r="D83" s="95" t="str">
        <f>'Matriz consolidada 2025'!D83</f>
        <v>SUBDIRECCIÓN DE GESTIÓN CULTURAL Y ARTISTICA</v>
      </c>
      <c r="E83" s="95" t="str">
        <f>'Matriz consolidada 2025'!E83</f>
        <v>DOCUMENTOS DE VENTANILLA ÚNICA DE IMPLANTACIONES ARTÍSTICAS EN EL ESPACIO PÚBLICO (VIARTE), ARTE URBANO RESPONSABLE, REGULACIÓN ACTIVIDADES ARTÍSTICAS EN EL ESPACIO PÚBLICO</v>
      </c>
      <c r="F83" s="95" t="str">
        <f>'Matriz consolidada 2025'!J83</f>
        <v>DIGITAL</v>
      </c>
      <c r="G83" s="95" t="str">
        <f>'Matriz consolidada 2025'!K83</f>
        <v>ESPAÑOL</v>
      </c>
      <c r="H83" s="96" t="str">
        <f>'Matriz consolidada 2025'!P83</f>
        <v>PDF</v>
      </c>
      <c r="I83" s="96" t="str">
        <f>'Matriz consolidada 2025'!S83</f>
        <v>PROCESOS
INFORMES</v>
      </c>
      <c r="J83" s="96" t="str">
        <f>'Matriz consolidada 2025'!T83</f>
        <v>PROCESOS DE PROMOCIÓN PARA LA PRÁCTICA RESPONSABLE DEL GRAFITI
PROCESOS DE REGULACIÓN Y SEGUIMIENTO DE ACTIVIDAD ARTÍSTICA EN EL ESPACIO PÚBLICO - VIARTE
INFORMES DE VENTANILLA ÚNICA DE IMPLANTACIONES ARTÍSTICAS EN EL ESPACIO PÚBLICO</v>
      </c>
      <c r="K83" s="96" t="str">
        <f>'Matriz consolidada 2025'!AU83</f>
        <v>ALTO</v>
      </c>
      <c r="L83" s="96" t="str">
        <f>'Matriz consolidada 2025'!AV83</f>
        <v>INFORMACIÓN PÚBLICA</v>
      </c>
      <c r="M83" s="96" t="str">
        <f>'Matriz consolidada 2025'!AW83</f>
        <v>IPB</v>
      </c>
      <c r="N83" s="96" t="str">
        <f>'Matriz consolidada 2025'!AX83</f>
        <v>LEY 1712 DE 2014 LEY DE TRANSPARENCIA Y DERECHO DE ACCESO A LA INFORMACIÓN. ARTÍCULO 6 DEFINICIONES LITERAL B.</v>
      </c>
      <c r="O83" s="96" t="str">
        <f>'Matriz consolidada 2025'!AY83</f>
        <v>N/A</v>
      </c>
      <c r="P83" s="96" t="str">
        <f>'Matriz consolidada 2025'!AZ83</f>
        <v xml:space="preserve">N/A
</v>
      </c>
      <c r="Q83" s="96" t="str">
        <f>'Matriz consolidada 2025'!BA83</f>
        <v>SIN RESERVA</v>
      </c>
      <c r="R83" s="140">
        <f>'Matriz consolidada 2025'!BB83</f>
        <v>45839</v>
      </c>
      <c r="S83" s="97" t="str">
        <f>'Matriz consolidada 2025'!BC83</f>
        <v>N/A</v>
      </c>
    </row>
    <row r="84" spans="1:19" ht="315" hidden="1" x14ac:dyDescent="0.2">
      <c r="A84" s="139">
        <f>'Matriz consolidada 2025'!A84</f>
        <v>81</v>
      </c>
      <c r="B84" s="95" t="str">
        <f>'Matriz consolidada 2025'!B84</f>
        <v>MISIONALES</v>
      </c>
      <c r="C84" s="95" t="str">
        <f>'Matriz consolidada 2025'!C84</f>
        <v>GESTIÓN DE LA PROMOCIÓN DE AGENTES Y PRÁCTICAS CULTURALES Y RECREODEPORTIVAS</v>
      </c>
      <c r="D84" s="95" t="str">
        <f>'Matriz consolidada 2025'!D84</f>
        <v>SUBDIRECCIÓN DE GESTIÓN CULTURAL Y ARTISTICA</v>
      </c>
      <c r="E84" s="95" t="str">
        <f>'Matriz consolidada 2025'!E84</f>
        <v>DOCUMENTOS DE INSTACIAS DE LAS SIGUIENTES INSTACIAS DE PARTICIPACIÓN: 
- COMISIÓN INTERSECTORIAL DEL SISTEMA DISTRITAL DE FORMACIÓN ARTÍSTICA Y CULTURAL - SIDFAC
- UNIDAD TÉCNICA DE APOYO UTA DE LA COMISIÓN INTERSECTORIAL DEL SISTEMA DISTRITAL DE FORMACIÓN ARTÍSTICA Y CULTURAL - SIDFAC
- COMITÉ DISTRITAL DEL ESPACIO PÚBLICO DE BOGOTÁ.
- COMITÉ DISTRITAL DE LA FIESTA DE BOGOTÁ</v>
      </c>
      <c r="F84" s="95" t="str">
        <f>'Matriz consolidada 2025'!J84</f>
        <v>DIGITAL</v>
      </c>
      <c r="G84" s="95" t="str">
        <f>'Matriz consolidada 2025'!K84</f>
        <v>ESPAÑOL</v>
      </c>
      <c r="H84" s="96" t="str">
        <f>'Matriz consolidada 2025'!P84</f>
        <v>PDF</v>
      </c>
      <c r="I84" s="96" t="str">
        <f>'Matriz consolidada 2025'!S84</f>
        <v>ACTAS</v>
      </c>
      <c r="J84" s="96" t="str">
        <f>'Matriz consolidada 2025'!T84</f>
        <v>ACTAS DE COMITE PRIMARIO
ACTAS DEL COMITÉ DISTRITAL FIESTA DE BOGOTÁ, D.
ACTAS DEL COMITÉ DISTRITAL DE ESPACIO PÚBLICO DE BOGOTÁ, D.C.
ACTAS DE LA COMISIÓN INTERSECTORIAL DEL SISTEMA DISTRITAL DE FORMACIÓN ARTÍSTICA Y CULTURAL SIDFAC
ACTAS DE LA UNIDAD TÉCNICA DE APOYO</v>
      </c>
      <c r="K84" s="96" t="str">
        <f>'Matriz consolidada 2025'!AU84</f>
        <v>ALTO</v>
      </c>
      <c r="L84" s="96" t="str">
        <f>'Matriz consolidada 2025'!AV84</f>
        <v>INFORMACIÓN PÚBLICA</v>
      </c>
      <c r="M84" s="96" t="str">
        <f>'Matriz consolidada 2025'!AW84</f>
        <v>IPB</v>
      </c>
      <c r="N84" s="96" t="str">
        <f>'Matriz consolidada 2025'!AX84</f>
        <v>LEY 1712 DE 2014 LEY DE TRANSPARENCIA Y DERECHO DE ACCESO A LA INFORMACIÓN. ARTÍCULO 6 DEFINICIONES LITERAL B.</v>
      </c>
      <c r="O84" s="96" t="str">
        <f>'Matriz consolidada 2025'!AY84</f>
        <v>N/A</v>
      </c>
      <c r="P84" s="96" t="str">
        <f>'Matriz consolidada 2025'!AZ84</f>
        <v xml:space="preserve">N/A
</v>
      </c>
      <c r="Q84" s="96" t="str">
        <f>'Matriz consolidada 2025'!BA84</f>
        <v>SIN RESERVA</v>
      </c>
      <c r="R84" s="140">
        <f>'Matriz consolidada 2025'!BB84</f>
        <v>45839</v>
      </c>
      <c r="S84" s="97" t="str">
        <f>'Matriz consolidada 2025'!BC84</f>
        <v>N/A</v>
      </c>
    </row>
    <row r="85" spans="1:19" ht="78.75" hidden="1" x14ac:dyDescent="0.2">
      <c r="A85" s="139">
        <f>'Matriz consolidada 2025'!A85</f>
        <v>82</v>
      </c>
      <c r="B85" s="95" t="str">
        <f>'Matriz consolidada 2025'!B85</f>
        <v>MISIONALES</v>
      </c>
      <c r="C85" s="95" t="str">
        <f>'Matriz consolidada 2025'!C85</f>
        <v>GESTIÓN DE LA PROMOCIÓN DE AGENTES Y PRÁCTICAS CULTURALES Y RECREODEPORTIVAS</v>
      </c>
      <c r="D85" s="95" t="str">
        <f>'Matriz consolidada 2025'!D85</f>
        <v>DIRECCIÓN DE FOMENTO</v>
      </c>
      <c r="E85" s="95" t="str">
        <f>'Matriz consolidada 2025'!E85</f>
        <v>ACTAS DE REUNIÓN DEL COMITE DE FOMENTO</v>
      </c>
      <c r="F85" s="95" t="str">
        <f>'Matriz consolidada 2025'!J85</f>
        <v>DIGITAL</v>
      </c>
      <c r="G85" s="95" t="str">
        <f>'Matriz consolidada 2025'!K85</f>
        <v>ESPAÑOL</v>
      </c>
      <c r="H85" s="96" t="str">
        <f>'Matriz consolidada 2025'!P85</f>
        <v>PDF</v>
      </c>
      <c r="I85" s="96" t="str">
        <f>'Matriz consolidada 2025'!S85</f>
        <v>ACTAS</v>
      </c>
      <c r="J85" s="96" t="str">
        <f>'Matriz consolidada 2025'!T85</f>
        <v>ACTAS DE COMITÉ DE FOMENTO DE LA CULTURA, LA RECREACIÓN Y EL DEPORTE</v>
      </c>
      <c r="K85" s="96" t="str">
        <f>'Matriz consolidada 2025'!AU85</f>
        <v>MEDIO</v>
      </c>
      <c r="L85" s="96" t="str">
        <f>'Matriz consolidada 2025'!AV85</f>
        <v>INFORMACIÓN PÚBLICA</v>
      </c>
      <c r="M85" s="96" t="str">
        <f>'Matriz consolidada 2025'!AW85</f>
        <v>IPB</v>
      </c>
      <c r="N85" s="96" t="str">
        <f>'Matriz consolidada 2025'!AX85</f>
        <v>LEY 1712 DE 2014 LEY DE TRANSPARENCIA Y DERECHO DE ACCESO A LA INFORMACIÓN. ARTÍCULO 6 DEFINICIONES LITERAL B.</v>
      </c>
      <c r="O85" s="96" t="str">
        <f>'Matriz consolidada 2025'!AY85</f>
        <v>N/A</v>
      </c>
      <c r="P85" s="96" t="str">
        <f>'Matriz consolidada 2025'!AZ85</f>
        <v xml:space="preserve">N/A
</v>
      </c>
      <c r="Q85" s="96" t="str">
        <f>'Matriz consolidada 2025'!BA85</f>
        <v>SIN RESERVA</v>
      </c>
      <c r="R85" s="140">
        <f>'Matriz consolidada 2025'!BB85</f>
        <v>45833</v>
      </c>
      <c r="S85" s="97" t="str">
        <f>'Matriz consolidada 2025'!BC85</f>
        <v>N/A</v>
      </c>
    </row>
    <row r="86" spans="1:19" ht="78.75" hidden="1" x14ac:dyDescent="0.2">
      <c r="A86" s="139">
        <f>'Matriz consolidada 2025'!A86</f>
        <v>83</v>
      </c>
      <c r="B86" s="95" t="str">
        <f>'Matriz consolidada 2025'!B86</f>
        <v>MISIONALES</v>
      </c>
      <c r="C86" s="95" t="str">
        <f>'Matriz consolidada 2025'!C86</f>
        <v>GESTIÓN DE LA PROMOCIÓN DE AGENTES Y PRÁCTICAS CULTURALES Y RECREODEPORTIVAS</v>
      </c>
      <c r="D86" s="95" t="str">
        <f>'Matriz consolidada 2025'!D86</f>
        <v>DIRECCIÓN DE FOMENTO</v>
      </c>
      <c r="E86" s="95" t="str">
        <f>'Matriz consolidada 2025'!E86</f>
        <v>ACTAS DE REUNIÓN DEL COMITE PRIMARIO</v>
      </c>
      <c r="F86" s="95" t="str">
        <f>'Matriz consolidada 2025'!J86</f>
        <v>DIGITAL</v>
      </c>
      <c r="G86" s="95" t="str">
        <f>'Matriz consolidada 2025'!K86</f>
        <v>ESPAÑOL</v>
      </c>
      <c r="H86" s="96" t="str">
        <f>'Matriz consolidada 2025'!P86</f>
        <v>PDF</v>
      </c>
      <c r="I86" s="96" t="str">
        <f>'Matriz consolidada 2025'!S86</f>
        <v>ACTAS</v>
      </c>
      <c r="J86" s="96" t="str">
        <f>'Matriz consolidada 2025'!T86</f>
        <v>ACTAS DE COMITE PRIMARIO</v>
      </c>
      <c r="K86" s="96" t="str">
        <f>'Matriz consolidada 2025'!AU86</f>
        <v>MEDIO</v>
      </c>
      <c r="L86" s="96" t="str">
        <f>'Matriz consolidada 2025'!AV86</f>
        <v>INFORMACIÓN PÚBLICA</v>
      </c>
      <c r="M86" s="96" t="str">
        <f>'Matriz consolidada 2025'!AW86</f>
        <v>IPB</v>
      </c>
      <c r="N86" s="96" t="str">
        <f>'Matriz consolidada 2025'!AX86</f>
        <v>LEY 1712 DE 2014 LEY DE TRANSPARENCIA Y DERECHO DE ACCESO A LA INFORMACIÓN. ARTÍCULO 6 DEFINICIONES LITERAL B.</v>
      </c>
      <c r="O86" s="96" t="str">
        <f>'Matriz consolidada 2025'!AY86</f>
        <v>N/A</v>
      </c>
      <c r="P86" s="96" t="str">
        <f>'Matriz consolidada 2025'!AZ86</f>
        <v xml:space="preserve">N/A
</v>
      </c>
      <c r="Q86" s="96" t="str">
        <f>'Matriz consolidada 2025'!BA86</f>
        <v>SIN RESERVA</v>
      </c>
      <c r="R86" s="140">
        <f>'Matriz consolidada 2025'!BB86</f>
        <v>45833</v>
      </c>
      <c r="S86" s="97" t="str">
        <f>'Matriz consolidada 2025'!BC86</f>
        <v>N/A</v>
      </c>
    </row>
    <row r="87" spans="1:19" ht="101.25" hidden="1" x14ac:dyDescent="0.2">
      <c r="A87" s="139">
        <f>'Matriz consolidada 2025'!A87</f>
        <v>84</v>
      </c>
      <c r="B87" s="95" t="str">
        <f>'Matriz consolidada 2025'!B87</f>
        <v>MISIONALES</v>
      </c>
      <c r="C87" s="95" t="str">
        <f>'Matriz consolidada 2025'!C87</f>
        <v>GESTIÓN DE LA PROMOCIÓN DE AGENTES Y PRÁCTICAS CULTURALES Y RECREODEPORTIVAS</v>
      </c>
      <c r="D87" s="95" t="str">
        <f>'Matriz consolidada 2025'!D87</f>
        <v>DIRECCIÓN DE FOMENTO</v>
      </c>
      <c r="E87" s="95" t="str">
        <f>'Matriz consolidada 2025'!E87</f>
        <v>EXPEDIENTES DE APERTURA, JURADOS, GANADORES, MENTORES DE LAS CONVOCATORIAS DEL PROGRAMA DISTRITAL DE ESTÍMULOS</v>
      </c>
      <c r="F87" s="95" t="str">
        <f>'Matriz consolidada 2025'!J87</f>
        <v>DIGITAL</v>
      </c>
      <c r="G87" s="95" t="str">
        <f>'Matriz consolidada 2025'!K87</f>
        <v>ESPAÑOL</v>
      </c>
      <c r="H87" s="96" t="str">
        <f>'Matriz consolidada 2025'!P87</f>
        <v>N/A</v>
      </c>
      <c r="I87" s="96" t="str">
        <f>'Matriz consolidada 2025'!S87</f>
        <v>PROGRAMAS</v>
      </c>
      <c r="J87" s="96" t="str">
        <f>'Matriz consolidada 2025'!T87</f>
        <v>PROGRAMA DISTRITAL DE ESTÍMULOS</v>
      </c>
      <c r="K87" s="96" t="str">
        <f>'Matriz consolidada 2025'!AU87</f>
        <v>MEDIO</v>
      </c>
      <c r="L87" s="96" t="str">
        <f>'Matriz consolidada 2025'!AV87</f>
        <v>INFORMACIÓN PÚBLICA</v>
      </c>
      <c r="M87" s="96" t="str">
        <f>'Matriz consolidada 2025'!AW87</f>
        <v>IPB</v>
      </c>
      <c r="N87" s="96" t="str">
        <f>'Matriz consolidada 2025'!AX87</f>
        <v>LEY 1712 DE 2014 LEY DE TRANSPARENCIA Y DERECHO DE ACCESO A LA INFORMACIÓN. ARTÍCULO 6 DEFINICIONES LITERAL B.</v>
      </c>
      <c r="O87" s="96" t="str">
        <f>'Matriz consolidada 2025'!AY87</f>
        <v>N/A</v>
      </c>
      <c r="P87" s="96" t="str">
        <f>'Matriz consolidada 2025'!AZ87</f>
        <v xml:space="preserve">N/A
</v>
      </c>
      <c r="Q87" s="96" t="str">
        <f>'Matriz consolidada 2025'!BA87</f>
        <v>SIN RESERVA</v>
      </c>
      <c r="R87" s="140">
        <f>'Matriz consolidada 2025'!BB87</f>
        <v>45833</v>
      </c>
      <c r="S87" s="97" t="str">
        <f>'Matriz consolidada 2025'!BC87</f>
        <v>N/A</v>
      </c>
    </row>
    <row r="88" spans="1:19" ht="112.5" hidden="1" x14ac:dyDescent="0.2">
      <c r="A88" s="139">
        <f>'Matriz consolidada 2025'!A88</f>
        <v>85</v>
      </c>
      <c r="B88" s="95" t="str">
        <f>'Matriz consolidada 2025'!B88</f>
        <v>MISIONALES</v>
      </c>
      <c r="C88" s="95" t="str">
        <f>'Matriz consolidada 2025'!C88</f>
        <v>GESTIÓN DE LA PROMOCIÓN DE AGENTES Y PRÁCTICAS CULTURALES Y RECREODEPORTIVAS</v>
      </c>
      <c r="D88" s="95" t="str">
        <f>'Matriz consolidada 2025'!D88</f>
        <v>DIRECCIÓN DE FOMENTO</v>
      </c>
      <c r="E88" s="95" t="str">
        <f>'Matriz consolidada 2025'!E88</f>
        <v>EXPEDIENTES DE APERTURA, JURADOS, GANADORES, MENTORES DE LAS INVITACIONES DEL MECANISMO DE FOMENTO INVITACIONES CULTURALES</v>
      </c>
      <c r="F88" s="95" t="str">
        <f>'Matriz consolidada 2025'!J88</f>
        <v>DIGITAL</v>
      </c>
      <c r="G88" s="95" t="str">
        <f>'Matriz consolidada 2025'!K88</f>
        <v>ESPAÑOL</v>
      </c>
      <c r="H88" s="96" t="str">
        <f>'Matriz consolidada 2025'!P88</f>
        <v>N/A</v>
      </c>
      <c r="I88" s="96" t="str">
        <f>'Matriz consolidada 2025'!S88</f>
        <v>MECANISMOS DE FOMENTO</v>
      </c>
      <c r="J88" s="96" t="str">
        <f>'Matriz consolidada 2025'!T88</f>
        <v>MECANISMOS DE FOMENTO</v>
      </c>
      <c r="K88" s="96" t="str">
        <f>'Matriz consolidada 2025'!AU88</f>
        <v>MEDIO</v>
      </c>
      <c r="L88" s="96" t="str">
        <f>'Matriz consolidada 2025'!AV88</f>
        <v>INFORMACIÓN PÚBLICA</v>
      </c>
      <c r="M88" s="96" t="str">
        <f>'Matriz consolidada 2025'!AW88</f>
        <v>IPB</v>
      </c>
      <c r="N88" s="96" t="str">
        <f>'Matriz consolidada 2025'!AX88</f>
        <v>LEY 1712 DE 2014 LEY DE TRANSPARENCIA Y DERECHO DE ACCESO A LA INFORMACIÓN. ARTÍCULO 6 DEFINICIONES LITERAL B.</v>
      </c>
      <c r="O88" s="96" t="str">
        <f>'Matriz consolidada 2025'!AY88</f>
        <v>N/A</v>
      </c>
      <c r="P88" s="96" t="str">
        <f>'Matriz consolidada 2025'!AZ88</f>
        <v xml:space="preserve">N/A
</v>
      </c>
      <c r="Q88" s="96" t="str">
        <f>'Matriz consolidada 2025'!BA88</f>
        <v>SIN RESERVA</v>
      </c>
      <c r="R88" s="140">
        <f>'Matriz consolidada 2025'!BB88</f>
        <v>45833</v>
      </c>
      <c r="S88" s="97" t="str">
        <f>'Matriz consolidada 2025'!BC88</f>
        <v>N/A</v>
      </c>
    </row>
    <row r="89" spans="1:19" ht="409.5" x14ac:dyDescent="0.2">
      <c r="A89" s="139">
        <f>'Matriz consolidada 2025'!A89</f>
        <v>86</v>
      </c>
      <c r="B89" s="95" t="str">
        <f>'Matriz consolidada 2025'!B89</f>
        <v>MISIONALES</v>
      </c>
      <c r="C89" s="95" t="str">
        <f>'Matriz consolidada 2025'!C89</f>
        <v>GESTIÓN DE LA PROMOCIÓN DE AGENTES Y PRÁCTICAS CULTURALES Y RECREODEPORTIVAS</v>
      </c>
      <c r="D89" s="95" t="str">
        <f>'Matriz consolidada 2025'!D89</f>
        <v>DIRECCIÓN DE FOMENTO</v>
      </c>
      <c r="E89" s="95" t="str">
        <f>'Matriz consolidada 2025'!E89</f>
        <v>SEGUIMIENTO CONTROL DE PETICIONES 2025</v>
      </c>
      <c r="F89" s="95" t="str">
        <f>'Matriz consolidada 2025'!J89</f>
        <v>DIGITAL</v>
      </c>
      <c r="G89" s="95" t="str">
        <f>'Matriz consolidada 2025'!K89</f>
        <v>ESPAÑOL</v>
      </c>
      <c r="H89" s="96" t="str">
        <f>'Matriz consolidada 2025'!P89</f>
        <v>XLS</v>
      </c>
      <c r="I89" s="96" t="str">
        <f>'Matriz consolidada 2025'!S89</f>
        <v>N/A</v>
      </c>
      <c r="J89" s="96" t="str">
        <f>'Matriz consolidada 2025'!T89</f>
        <v>N/A</v>
      </c>
      <c r="K89" s="96" t="str">
        <f>'Matriz consolidada 2025'!AU89</f>
        <v>ALTO</v>
      </c>
      <c r="L89" s="96" t="str">
        <f>'Matriz consolidada 2025'!AV89</f>
        <v>INFORMACIÓN PÚBLICA CLASIFICADA</v>
      </c>
      <c r="M89" s="96" t="str">
        <f>'Matriz consolidada 2025'!AW89</f>
        <v>IPC</v>
      </c>
      <c r="N89" s="96" t="str">
        <f>'Matriz consolidada 2025'!AX89</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89" s="96" t="str">
        <f>'Matriz consolidada 2025'!AY89</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89" s="96" t="str">
        <f>'Matriz consolidada 2025'!AZ89</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89" s="96" t="str">
        <f>'Matriz consolidada 2025'!BA89</f>
        <v>SIN RESERVA</v>
      </c>
      <c r="R89" s="140">
        <f>'Matriz consolidada 2025'!BB89</f>
        <v>45833</v>
      </c>
      <c r="S89" s="97" t="str">
        <f>'Matriz consolidada 2025'!BC89</f>
        <v>N/A</v>
      </c>
    </row>
    <row r="90" spans="1:19" ht="78.75" hidden="1" x14ac:dyDescent="0.2">
      <c r="A90" s="139">
        <f>'Matriz consolidada 2025'!A90</f>
        <v>87</v>
      </c>
      <c r="B90" s="95" t="str">
        <f>'Matriz consolidada 2025'!B90</f>
        <v>MISIONALES</v>
      </c>
      <c r="C90" s="95" t="str">
        <f>'Matriz consolidada 2025'!C90</f>
        <v>GESTIÓN DE LA PROMOCIÓN DE AGENTES Y PRÁCTICAS CULTURALES Y RECREODEPORTIVAS</v>
      </c>
      <c r="D90" s="95" t="str">
        <f>'Matriz consolidada 2025'!D90</f>
        <v>DIRECCIÓN DE FOMENTO</v>
      </c>
      <c r="E90" s="95" t="str">
        <f>'Matriz consolidada 2025'!E90</f>
        <v>PÁGINA WEB SICON</v>
      </c>
      <c r="F90" s="95" t="str">
        <f>'Matriz consolidada 2025'!J90</f>
        <v>DIGITAL</v>
      </c>
      <c r="G90" s="95" t="str">
        <f>'Matriz consolidada 2025'!K90</f>
        <v>ESPAÑOL</v>
      </c>
      <c r="H90" s="96" t="str">
        <f>'Matriz consolidada 2025'!P90</f>
        <v>.JPG,PNG,PDF,HTML</v>
      </c>
      <c r="I90" s="96" t="str">
        <f>'Matriz consolidada 2025'!S90</f>
        <v>N/A</v>
      </c>
      <c r="J90" s="96" t="str">
        <f>'Matriz consolidada 2025'!T90</f>
        <v>N/A</v>
      </c>
      <c r="K90" s="96" t="str">
        <f>'Matriz consolidada 2025'!AU90</f>
        <v>ALTO</v>
      </c>
      <c r="L90" s="96" t="str">
        <f>'Matriz consolidada 2025'!AV90</f>
        <v>INFORMACIÓN PÚBLICA</v>
      </c>
      <c r="M90" s="96" t="str">
        <f>'Matriz consolidada 2025'!AW90</f>
        <v>IPB</v>
      </c>
      <c r="N90" s="96" t="str">
        <f>'Matriz consolidada 2025'!AX90</f>
        <v>LEY 1712 DE 2014 LEY DE TRANSPARENCIA Y DERECHO DE ACCESO A LA INFORMACIÓN. ARTÍCULO 6 DEFINICIONES LITERAL B.</v>
      </c>
      <c r="O90" s="96" t="str">
        <f>'Matriz consolidada 2025'!AY90</f>
        <v>N/A</v>
      </c>
      <c r="P90" s="96" t="str">
        <f>'Matriz consolidada 2025'!AZ90</f>
        <v xml:space="preserve">N/A
</v>
      </c>
      <c r="Q90" s="96" t="str">
        <f>'Matriz consolidada 2025'!BA90</f>
        <v>SIN RESERVA</v>
      </c>
      <c r="R90" s="140">
        <f>'Matriz consolidada 2025'!BB90</f>
        <v>45833</v>
      </c>
      <c r="S90" s="97" t="str">
        <f>'Matriz consolidada 2025'!BC90</f>
        <v>N/A</v>
      </c>
    </row>
    <row r="91" spans="1:19" ht="78.75" hidden="1" x14ac:dyDescent="0.2">
      <c r="A91" s="139">
        <f>'Matriz consolidada 2025'!A91</f>
        <v>88</v>
      </c>
      <c r="B91" s="95" t="str">
        <f>'Matriz consolidada 2025'!B91</f>
        <v>MISIONALES</v>
      </c>
      <c r="C91" s="95" t="str">
        <f>'Matriz consolidada 2025'!C91</f>
        <v>GESTIÓN DE LA PROMOCIÓN DE AGENTES Y PRÁCTICAS CULTURALES Y RECREODEPORTIVAS</v>
      </c>
      <c r="D91" s="95" t="str">
        <f>'Matriz consolidada 2025'!D91</f>
        <v>DIRECCIÓN DE FOMENTO</v>
      </c>
      <c r="E91" s="95" t="str">
        <f>'Matriz consolidada 2025'!E91</f>
        <v>PÁGINA WEB INVITACIONES CULTURALES</v>
      </c>
      <c r="F91" s="95" t="str">
        <f>'Matriz consolidada 2025'!J91</f>
        <v>DIGITAL</v>
      </c>
      <c r="G91" s="95" t="str">
        <f>'Matriz consolidada 2025'!K91</f>
        <v>ESPAÑOL</v>
      </c>
      <c r="H91" s="96" t="str">
        <f>'Matriz consolidada 2025'!P91</f>
        <v>.JPG,PNG,PDF,HTML</v>
      </c>
      <c r="I91" s="96" t="str">
        <f>'Matriz consolidada 2025'!S91</f>
        <v>N/A</v>
      </c>
      <c r="J91" s="96" t="str">
        <f>'Matriz consolidada 2025'!T91</f>
        <v>N/A</v>
      </c>
      <c r="K91" s="96" t="str">
        <f>'Matriz consolidada 2025'!AU91</f>
        <v>ALTO</v>
      </c>
      <c r="L91" s="96" t="str">
        <f>'Matriz consolidada 2025'!AV91</f>
        <v>INFORMACIÓN PÚBLICA</v>
      </c>
      <c r="M91" s="96" t="str">
        <f>'Matriz consolidada 2025'!AW91</f>
        <v>IPB</v>
      </c>
      <c r="N91" s="96" t="str">
        <f>'Matriz consolidada 2025'!AX91</f>
        <v>LEY 1712 DE 2014 LEY DE TRANSPARENCIA Y DERECHO DE ACCESO A LA INFORMACIÓN. ARTÍCULO 6 DEFINICIONES LITERAL B.</v>
      </c>
      <c r="O91" s="96" t="str">
        <f>'Matriz consolidada 2025'!AY91</f>
        <v>N/A</v>
      </c>
      <c r="P91" s="96" t="str">
        <f>'Matriz consolidada 2025'!AZ91</f>
        <v xml:space="preserve">N/A
</v>
      </c>
      <c r="Q91" s="96" t="str">
        <f>'Matriz consolidada 2025'!BA91</f>
        <v>SIN RESERVA</v>
      </c>
      <c r="R91" s="140">
        <f>'Matriz consolidada 2025'!BB91</f>
        <v>45833</v>
      </c>
      <c r="S91" s="97" t="str">
        <f>'Matriz consolidada 2025'!BC91</f>
        <v>N/A</v>
      </c>
    </row>
    <row r="92" spans="1:19" ht="78.75" hidden="1" x14ac:dyDescent="0.2">
      <c r="A92" s="139">
        <f>'Matriz consolidada 2025'!A92</f>
        <v>89</v>
      </c>
      <c r="B92" s="95" t="str">
        <f>'Matriz consolidada 2025'!B92</f>
        <v>MISIONALES</v>
      </c>
      <c r="C92" s="95" t="str">
        <f>'Matriz consolidada 2025'!C92</f>
        <v>GESTIÓN DE LA PROMOCIÓN DE AGENTES Y PRÁCTICAS CULTURALES Y RECREODEPORTIVAS</v>
      </c>
      <c r="D92" s="95" t="str">
        <f>'Matriz consolidada 2025'!D92</f>
        <v>DIRECCIÓN DE FOMENTO</v>
      </c>
      <c r="E92" s="95" t="str">
        <f>'Matriz consolidada 2025'!E92</f>
        <v>PAGINA WEB - CULTURED (CONVOCATORIAS)</v>
      </c>
      <c r="F92" s="95" t="str">
        <f>'Matriz consolidada 2025'!J92</f>
        <v>DIGITAL</v>
      </c>
      <c r="G92" s="95" t="str">
        <f>'Matriz consolidada 2025'!K92</f>
        <v>ESPAÑOL</v>
      </c>
      <c r="H92" s="96" t="str">
        <f>'Matriz consolidada 2025'!P92</f>
        <v>.JPG,PNG,PDF,HTML</v>
      </c>
      <c r="I92" s="96" t="str">
        <f>'Matriz consolidada 2025'!S92</f>
        <v>N/A</v>
      </c>
      <c r="J92" s="96" t="str">
        <f>'Matriz consolidada 2025'!T92</f>
        <v>N/A</v>
      </c>
      <c r="K92" s="96" t="str">
        <f>'Matriz consolidada 2025'!AU92</f>
        <v>MEDIO</v>
      </c>
      <c r="L92" s="96" t="str">
        <f>'Matriz consolidada 2025'!AV92</f>
        <v>INFORMACIÓN PÚBLICA</v>
      </c>
      <c r="M92" s="96" t="str">
        <f>'Matriz consolidada 2025'!AW92</f>
        <v>IPB</v>
      </c>
      <c r="N92" s="96" t="str">
        <f>'Matriz consolidada 2025'!AX92</f>
        <v>LEY 1712 DE 2014 LEY DE TRANSPARENCIA Y DERECHO DE ACCESO A LA INFORMACIÓN. ARTÍCULO 6 DEFINICIONES LITERAL B.</v>
      </c>
      <c r="O92" s="96" t="str">
        <f>'Matriz consolidada 2025'!AY92</f>
        <v>N/A</v>
      </c>
      <c r="P92" s="96" t="str">
        <f>'Matriz consolidada 2025'!AZ92</f>
        <v xml:space="preserve">N/A
</v>
      </c>
      <c r="Q92" s="96" t="str">
        <f>'Matriz consolidada 2025'!BA92</f>
        <v>SIN RESERVA</v>
      </c>
      <c r="R92" s="140">
        <f>'Matriz consolidada 2025'!BB92</f>
        <v>45833</v>
      </c>
      <c r="S92" s="97" t="str">
        <f>'Matriz consolidada 2025'!BC92</f>
        <v>N/A</v>
      </c>
    </row>
    <row r="93" spans="1:19" ht="191.25" x14ac:dyDescent="0.2">
      <c r="A93" s="139">
        <f>'Matriz consolidada 2025'!A93</f>
        <v>90</v>
      </c>
      <c r="B93" s="95" t="str">
        <f>'Matriz consolidada 2025'!B93</f>
        <v>MISIONALES</v>
      </c>
      <c r="C93" s="95" t="str">
        <f>'Matriz consolidada 2025'!C93</f>
        <v>GESTIÓN DE LA PROMOCIÓN DE AGENTES Y PRÁCTICAS CULTURALES Y RECREODEPORTIVAS</v>
      </c>
      <c r="D93" s="95" t="str">
        <f>'Matriz consolidada 2025'!D93</f>
        <v>DIRECCIÓN DE FOMENTO</v>
      </c>
      <c r="E93" s="95" t="str">
        <f>'Matriz consolidada 2025'!E93</f>
        <v>INGENIEROS</v>
      </c>
      <c r="F93" s="95" t="str">
        <f>'Matriz consolidada 2025'!J93</f>
        <v>FÍSICO</v>
      </c>
      <c r="G93" s="95" t="str">
        <f>'Matriz consolidada 2025'!K93</f>
        <v>ESPAÑOL</v>
      </c>
      <c r="H93" s="96" t="str">
        <f>'Matriz consolidada 2025'!P93</f>
        <v>N/A</v>
      </c>
      <c r="I93" s="96" t="str">
        <f>'Matriz consolidada 2025'!S93</f>
        <v>N/A</v>
      </c>
      <c r="J93" s="96" t="str">
        <f>'Matriz consolidada 2025'!T93</f>
        <v>N/A</v>
      </c>
      <c r="K93" s="96" t="str">
        <f>'Matriz consolidada 2025'!AU93</f>
        <v>ALTO</v>
      </c>
      <c r="L93" s="96" t="str">
        <f>'Matriz consolidada 2025'!AV93</f>
        <v>INFORMACIÓN PÚBLICA CLASIFICADA</v>
      </c>
      <c r="M93" s="96" t="str">
        <f>'Matriz consolidada 2025'!AW93</f>
        <v>IPC</v>
      </c>
      <c r="N93" s="96" t="str">
        <f>'Matriz consolidada 2025'!AX93</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O93" s="96" t="str">
        <f>'Matriz consolidada 2025'!AY93</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P93" s="96" t="str">
        <f>'Matriz consolidada 2025'!AZ93</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Q93" s="96" t="str">
        <f>'Matriz consolidada 2025'!BA93</f>
        <v>RESERVA PARCIAL</v>
      </c>
      <c r="R93" s="140">
        <f>'Matriz consolidada 2025'!BB93</f>
        <v>45833</v>
      </c>
      <c r="S93" s="97" t="str">
        <f>'Matriz consolidada 2025'!BC93</f>
        <v>PERMANENTE</v>
      </c>
    </row>
    <row r="94" spans="1:19" ht="78.75" hidden="1" x14ac:dyDescent="0.2">
      <c r="A94" s="139">
        <f>'Matriz consolidada 2025'!A94</f>
        <v>91</v>
      </c>
      <c r="B94" s="95" t="str">
        <f>'Matriz consolidada 2025'!B94</f>
        <v>MISIONALES</v>
      </c>
      <c r="C94" s="95" t="str">
        <f>'Matriz consolidada 2025'!C94</f>
        <v>GESTIÓN DE LA PROMOCIÓN DE AGENTES Y PRÁCTICAS CULTURALES Y RECREODEPORTIVAS</v>
      </c>
      <c r="D94" s="95" t="str">
        <f>'Matriz consolidada 2025'!D94</f>
        <v>DIRECCIÓN DE FOMENTO</v>
      </c>
      <c r="E94" s="95" t="str">
        <f>'Matriz consolidada 2025'!E94</f>
        <v>BAS DE DATOS SICON</v>
      </c>
      <c r="F94" s="95" t="str">
        <f>'Matriz consolidada 2025'!J94</f>
        <v>DIGITAL</v>
      </c>
      <c r="G94" s="95" t="str">
        <f>'Matriz consolidada 2025'!K94</f>
        <v>ESPAÑOL</v>
      </c>
      <c r="H94" s="96" t="str">
        <f>'Matriz consolidada 2025'!P94</f>
        <v>Postgres</v>
      </c>
      <c r="I94" s="96" t="str">
        <f>'Matriz consolidada 2025'!S94</f>
        <v>N/A</v>
      </c>
      <c r="J94" s="96" t="str">
        <f>'Matriz consolidada 2025'!T94</f>
        <v>N/A</v>
      </c>
      <c r="K94" s="96" t="str">
        <f>'Matriz consolidada 2025'!AU94</f>
        <v>ALTO</v>
      </c>
      <c r="L94" s="96" t="str">
        <f>'Matriz consolidada 2025'!AV94</f>
        <v>INFORMACIÓN PÚBLICA</v>
      </c>
      <c r="M94" s="96" t="str">
        <f>'Matriz consolidada 2025'!AW94</f>
        <v>IPB</v>
      </c>
      <c r="N94" s="96" t="str">
        <f>'Matriz consolidada 2025'!AX94</f>
        <v>LEY 1712 DE 2014 LEY DE TRANSPARENCIA Y DERECHO DE ACCESO A LA INFORMACIÓN. ARTÍCULO 6 DEFINICIONES LITERAL B.</v>
      </c>
      <c r="O94" s="96" t="str">
        <f>'Matriz consolidada 2025'!AY94</f>
        <v>N/A</v>
      </c>
      <c r="P94" s="96" t="str">
        <f>'Matriz consolidada 2025'!AZ94</f>
        <v xml:space="preserve">N/A
</v>
      </c>
      <c r="Q94" s="96" t="str">
        <f>'Matriz consolidada 2025'!BA94</f>
        <v>SIN RESERVA</v>
      </c>
      <c r="R94" s="140">
        <f>'Matriz consolidada 2025'!BB94</f>
        <v>45833</v>
      </c>
      <c r="S94" s="97" t="str">
        <f>'Matriz consolidada 2025'!BC94</f>
        <v>N/A</v>
      </c>
    </row>
    <row r="95" spans="1:19" ht="78.75" hidden="1" x14ac:dyDescent="0.2">
      <c r="A95" s="139">
        <f>'Matriz consolidada 2025'!A95</f>
        <v>92</v>
      </c>
      <c r="B95" s="95" t="str">
        <f>'Matriz consolidada 2025'!B95</f>
        <v>MISIONALES</v>
      </c>
      <c r="C95" s="95" t="str">
        <f>'Matriz consolidada 2025'!C95</f>
        <v>GESTIÓN DE LA PROMOCIÓN DE AGENTES Y PRÁCTICAS CULTURALES Y RECREODEPORTIVAS</v>
      </c>
      <c r="D95" s="95" t="str">
        <f>'Matriz consolidada 2025'!D95</f>
        <v>DIRECCIÓN DE FOMENTO</v>
      </c>
      <c r="E95" s="95" t="str">
        <f>'Matriz consolidada 2025'!E95</f>
        <v>BAS DE DATOS INVITACIONES CULTURALES</v>
      </c>
      <c r="F95" s="95" t="str">
        <f>'Matriz consolidada 2025'!J95</f>
        <v>DIGITAL</v>
      </c>
      <c r="G95" s="95" t="str">
        <f>'Matriz consolidada 2025'!K95</f>
        <v>ESPAÑOL</v>
      </c>
      <c r="H95" s="96" t="str">
        <f>'Matriz consolidada 2025'!P95</f>
        <v>Postgres</v>
      </c>
      <c r="I95" s="96" t="str">
        <f>'Matriz consolidada 2025'!S95</f>
        <v>N/A</v>
      </c>
      <c r="J95" s="96" t="str">
        <f>'Matriz consolidada 2025'!T95</f>
        <v>N/A</v>
      </c>
      <c r="K95" s="96" t="str">
        <f>'Matriz consolidada 2025'!AU95</f>
        <v>ALTO</v>
      </c>
      <c r="L95" s="96" t="str">
        <f>'Matriz consolidada 2025'!AV95</f>
        <v>INFORMACIÓN PÚBLICA</v>
      </c>
      <c r="M95" s="96" t="str">
        <f>'Matriz consolidada 2025'!AW95</f>
        <v>IPB</v>
      </c>
      <c r="N95" s="96" t="str">
        <f>'Matriz consolidada 2025'!AX95</f>
        <v>LEY 1712 DE 2014 LEY DE TRANSPARENCIA Y DERECHO DE ACCESO A LA INFORMACIÓN. ARTÍCULO 6 DEFINICIONES LITERAL B.</v>
      </c>
      <c r="O95" s="96" t="str">
        <f>'Matriz consolidada 2025'!AY95</f>
        <v>N/A</v>
      </c>
      <c r="P95" s="96" t="str">
        <f>'Matriz consolidada 2025'!AZ95</f>
        <v xml:space="preserve">N/A
</v>
      </c>
      <c r="Q95" s="96" t="str">
        <f>'Matriz consolidada 2025'!BA95</f>
        <v>SIN RESERVA</v>
      </c>
      <c r="R95" s="140">
        <f>'Matriz consolidada 2025'!BB95</f>
        <v>45833</v>
      </c>
      <c r="S95" s="97" t="str">
        <f>'Matriz consolidada 2025'!BC95</f>
        <v>N/A</v>
      </c>
    </row>
    <row r="96" spans="1:19" ht="78.75" hidden="1" x14ac:dyDescent="0.2">
      <c r="A96" s="139">
        <f>'Matriz consolidada 2025'!A96</f>
        <v>93</v>
      </c>
      <c r="B96" s="95" t="str">
        <f>'Matriz consolidada 2025'!B96</f>
        <v>MISIONALES</v>
      </c>
      <c r="C96" s="95" t="str">
        <f>'Matriz consolidada 2025'!C96</f>
        <v>GESTIÓN DE LA PROMOCIÓN DE AGENTES Y PRÁCTICAS CULTURALES Y RECREODEPORTIVAS</v>
      </c>
      <c r="D96" s="95" t="str">
        <f>'Matriz consolidada 2025'!D96</f>
        <v>DIRECCIÓN DE FOMENTO</v>
      </c>
      <c r="E96" s="95" t="str">
        <f>'Matriz consolidada 2025'!E96</f>
        <v>BAS DE DATOS FOMENTO - CULTURED</v>
      </c>
      <c r="F96" s="95" t="str">
        <f>'Matriz consolidada 2025'!J96</f>
        <v>DIGITAL</v>
      </c>
      <c r="G96" s="95" t="str">
        <f>'Matriz consolidada 2025'!K96</f>
        <v>ESPAÑOL</v>
      </c>
      <c r="H96" s="96" t="str">
        <f>'Matriz consolidada 2025'!P96</f>
        <v>Postgres</v>
      </c>
      <c r="I96" s="96" t="str">
        <f>'Matriz consolidada 2025'!S96</f>
        <v>N/A</v>
      </c>
      <c r="J96" s="96" t="str">
        <f>'Matriz consolidada 2025'!T96</f>
        <v>N/A</v>
      </c>
      <c r="K96" s="96" t="str">
        <f>'Matriz consolidada 2025'!AU96</f>
        <v>ALTO</v>
      </c>
      <c r="L96" s="96" t="str">
        <f>'Matriz consolidada 2025'!AV96</f>
        <v>INFORMACIÓN PÚBLICA</v>
      </c>
      <c r="M96" s="96" t="str">
        <f>'Matriz consolidada 2025'!AW96</f>
        <v>IPB</v>
      </c>
      <c r="N96" s="96" t="str">
        <f>'Matriz consolidada 2025'!AX96</f>
        <v>LEY 1712 DE 2014 LEY DE TRANSPARENCIA Y DERECHO DE ACCESO A LA INFORMACIÓN. ARTÍCULO 6 DEFINICIONES LITERAL B.</v>
      </c>
      <c r="O96" s="96" t="str">
        <f>'Matriz consolidada 2025'!AY96</f>
        <v>N/A</v>
      </c>
      <c r="P96" s="96" t="str">
        <f>'Matriz consolidada 2025'!AZ96</f>
        <v xml:space="preserve">N/A
</v>
      </c>
      <c r="Q96" s="96" t="str">
        <f>'Matriz consolidada 2025'!BA96</f>
        <v>SIN RESERVA</v>
      </c>
      <c r="R96" s="140">
        <f>'Matriz consolidada 2025'!BB96</f>
        <v>45833</v>
      </c>
      <c r="S96" s="97" t="str">
        <f>'Matriz consolidada 2025'!BC96</f>
        <v>N/A</v>
      </c>
    </row>
    <row r="97" spans="1:19" ht="78.75" hidden="1" x14ac:dyDescent="0.2">
      <c r="A97" s="139">
        <f>'Matriz consolidada 2025'!A97</f>
        <v>94</v>
      </c>
      <c r="B97" s="95" t="str">
        <f>'Matriz consolidada 2025'!B97</f>
        <v>MISIONALES</v>
      </c>
      <c r="C97" s="95" t="str">
        <f>'Matriz consolidada 2025'!C97</f>
        <v>GESTIÓN DE LA PROMOCIÓN DE AGENTES Y PRÁCTICAS CULTURALES Y RECREODEPORTIVAS</v>
      </c>
      <c r="D97" s="95" t="str">
        <f>'Matriz consolidada 2025'!D97</f>
        <v>DIRECCIÓN DE FOMENTO</v>
      </c>
      <c r="E97" s="95" t="str">
        <f>'Matriz consolidada 2025'!E97</f>
        <v>TABLEROS DE CONTROL 2020 -2024 FOMENTO - CULTURED</v>
      </c>
      <c r="F97" s="95" t="str">
        <f>'Matriz consolidada 2025'!J97</f>
        <v>DIGITAL</v>
      </c>
      <c r="G97" s="95" t="str">
        <f>'Matriz consolidada 2025'!K97</f>
        <v>ESPAÑOL</v>
      </c>
      <c r="H97" s="96" t="str">
        <f>'Matriz consolidada 2025'!P97</f>
        <v>XLS</v>
      </c>
      <c r="I97" s="96" t="str">
        <f>'Matriz consolidada 2025'!S97</f>
        <v>N/A</v>
      </c>
      <c r="J97" s="96" t="str">
        <f>'Matriz consolidada 2025'!T97</f>
        <v>N/A</v>
      </c>
      <c r="K97" s="96" t="str">
        <f>'Matriz consolidada 2025'!AU97</f>
        <v>MEDIO</v>
      </c>
      <c r="L97" s="96" t="str">
        <f>'Matriz consolidada 2025'!AV97</f>
        <v>INFORMACIÓN PÚBLICA</v>
      </c>
      <c r="M97" s="96" t="str">
        <f>'Matriz consolidada 2025'!AW97</f>
        <v>IPB</v>
      </c>
      <c r="N97" s="96" t="str">
        <f>'Matriz consolidada 2025'!AX97</f>
        <v>LEY 1712 DE 2014 LEY DE TRANSPARENCIA Y DERECHO DE ACCESO A LA INFORMACIÓN. ARTÍCULO 6 DEFINICIONES LITERAL B.</v>
      </c>
      <c r="O97" s="96" t="str">
        <f>'Matriz consolidada 2025'!AY97</f>
        <v>N/A</v>
      </c>
      <c r="P97" s="96" t="str">
        <f>'Matriz consolidada 2025'!AZ97</f>
        <v xml:space="preserve">N/A
</v>
      </c>
      <c r="Q97" s="96" t="str">
        <f>'Matriz consolidada 2025'!BA97</f>
        <v>SIN RESERVA</v>
      </c>
      <c r="R97" s="140">
        <f>'Matriz consolidada 2025'!BB97</f>
        <v>45833</v>
      </c>
      <c r="S97" s="97" t="str">
        <f>'Matriz consolidada 2025'!BC97</f>
        <v>N/A</v>
      </c>
    </row>
    <row r="98" spans="1:19" ht="409.5" x14ac:dyDescent="0.2">
      <c r="A98" s="139">
        <f>'Matriz consolidada 2025'!A98</f>
        <v>95</v>
      </c>
      <c r="B98" s="95" t="str">
        <f>'Matriz consolidada 2025'!B98</f>
        <v>MISIONALES</v>
      </c>
      <c r="C98" s="95" t="str">
        <f>'Matriz consolidada 2025'!C98</f>
        <v>GESTIÓN DE LA PROMOCIÓN DE AGENTES Y PRÁCTICAS CULTURALES Y RECREODEPORTIVAS</v>
      </c>
      <c r="D98" s="95" t="str">
        <f>'Matriz consolidada 2025'!D98</f>
        <v>DIRECCIÓN DE ECONOMIA ESTUDIOS Y POLÍTICA</v>
      </c>
      <c r="E98" s="95" t="str">
        <f>'Matriz consolidada 2025'!E98</f>
        <v>BASE DE DATOS ALDEA BOGOTA EMPRENDIMIENTOS_2023</v>
      </c>
      <c r="F98" s="95" t="str">
        <f>'Matriz consolidada 2025'!J98</f>
        <v>DIGITAL</v>
      </c>
      <c r="G98" s="95" t="str">
        <f>'Matriz consolidada 2025'!K98</f>
        <v>ESPAÑOL</v>
      </c>
      <c r="H98" s="96" t="str">
        <f>'Matriz consolidada 2025'!P98</f>
        <v>.XLSX</v>
      </c>
      <c r="I98" s="96" t="str">
        <f>'Matriz consolidada 2025'!S98</f>
        <v>N/A</v>
      </c>
      <c r="J98" s="96" t="str">
        <f>'Matriz consolidada 2025'!T98</f>
        <v>N/A</v>
      </c>
      <c r="K98" s="96" t="str">
        <f>'Matriz consolidada 2025'!AU98</f>
        <v>MEDIO</v>
      </c>
      <c r="L98" s="96" t="str">
        <f>'Matriz consolidada 2025'!AV98</f>
        <v>INFORMACIÓN PÚBLICA CLASIFICADA</v>
      </c>
      <c r="M98" s="96" t="str">
        <f>'Matriz consolidada 2025'!AW98</f>
        <v>IPC</v>
      </c>
      <c r="N98" s="96" t="str">
        <f>'Matriz consolidada 2025'!AX98</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98" s="96" t="str">
        <f>'Matriz consolidada 2025'!AY98</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98" s="96" t="str">
        <f>'Matriz consolidada 2025'!AZ98</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98" s="96" t="str">
        <f>'Matriz consolidada 2025'!BA98</f>
        <v>RESERVA PARCIAL</v>
      </c>
      <c r="R98" s="140">
        <f>'Matriz consolidada 2025'!BB98</f>
        <v>45839</v>
      </c>
      <c r="S98" s="97" t="str">
        <f>'Matriz consolidada 2025'!BC98</f>
        <v>PERMANENTE</v>
      </c>
    </row>
    <row r="99" spans="1:19" ht="409.5" x14ac:dyDescent="0.2">
      <c r="A99" s="139">
        <f>'Matriz consolidada 2025'!A99</f>
        <v>96</v>
      </c>
      <c r="B99" s="95" t="str">
        <f>'Matriz consolidada 2025'!B99</f>
        <v>MISIONALES</v>
      </c>
      <c r="C99" s="95" t="str">
        <f>'Matriz consolidada 2025'!C99</f>
        <v>GESTIÓN DE LA PROMOCIÓN DE AGENTES Y PRÁCTICAS CULTURALES Y RECREODEPORTIVAS</v>
      </c>
      <c r="D99" s="95" t="str">
        <f>'Matriz consolidada 2025'!D99</f>
        <v>DIRECCIÓN DE ECONOMIA ESTUDIOS Y POLÍTICA</v>
      </c>
      <c r="E99" s="95" t="str">
        <f>'Matriz consolidada 2025'!E99</f>
        <v>BASE DE DATOS ALDEA BOGOTA MENTORES_2023</v>
      </c>
      <c r="F99" s="95" t="str">
        <f>'Matriz consolidada 2025'!J99</f>
        <v>DIGITAL</v>
      </c>
      <c r="G99" s="95" t="str">
        <f>'Matriz consolidada 2025'!K99</f>
        <v>ESPAÑOL</v>
      </c>
      <c r="H99" s="96" t="str">
        <f>'Matriz consolidada 2025'!P99</f>
        <v>.XLSX</v>
      </c>
      <c r="I99" s="96" t="str">
        <f>'Matriz consolidada 2025'!S99</f>
        <v>N/A</v>
      </c>
      <c r="J99" s="96" t="str">
        <f>'Matriz consolidada 2025'!T99</f>
        <v>N/A</v>
      </c>
      <c r="K99" s="96" t="str">
        <f>'Matriz consolidada 2025'!AU99</f>
        <v>MEDIO</v>
      </c>
      <c r="L99" s="96" t="str">
        <f>'Matriz consolidada 2025'!AV99</f>
        <v>INFORMACIÓN PÚBLICA CLASIFICADA</v>
      </c>
      <c r="M99" s="96" t="str">
        <f>'Matriz consolidada 2025'!AW99</f>
        <v>IPC</v>
      </c>
      <c r="N99" s="96" t="str">
        <f>'Matriz consolidada 2025'!AX99</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99" s="96" t="str">
        <f>'Matriz consolidada 2025'!AY99</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99" s="96" t="str">
        <f>'Matriz consolidada 2025'!AZ99</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99" s="96" t="str">
        <f>'Matriz consolidada 2025'!BA99</f>
        <v>RESERVA PARCIAL</v>
      </c>
      <c r="R99" s="140">
        <f>'Matriz consolidada 2025'!BB99</f>
        <v>45839</v>
      </c>
      <c r="S99" s="97" t="str">
        <f>'Matriz consolidada 2025'!BC99</f>
        <v>PERMANENTE</v>
      </c>
    </row>
    <row r="100" spans="1:19" ht="90" hidden="1" x14ac:dyDescent="0.2">
      <c r="A100" s="139">
        <f>'Matriz consolidada 2025'!A100</f>
        <v>97</v>
      </c>
      <c r="B100" s="95" t="str">
        <f>'Matriz consolidada 2025'!B100</f>
        <v>MISIONALES</v>
      </c>
      <c r="C100" s="95" t="str">
        <f>'Matriz consolidada 2025'!C100</f>
        <v>GESTIÓN DE LA PROMOCIÓN DE AGENTES Y PRÁCTICAS CULTURALES Y RECREODEPORTIVAS</v>
      </c>
      <c r="D100" s="95" t="str">
        <f>'Matriz consolidada 2025'!D100</f>
        <v>DIRECCIÓN DE ECONOMIA ESTUDIOS Y POLÍTICA</v>
      </c>
      <c r="E100" s="95" t="str">
        <f>'Matriz consolidada 2025'!E100</f>
        <v>INFORME CONCEPTO DE GASTO "APOYO Y FORTALECIMIENTO A LAS INDUSTRIAS CULTURALES Y CREATIVAS DE LAS LOCALIDADES"</v>
      </c>
      <c r="F100" s="95" t="str">
        <f>'Matriz consolidada 2025'!J100</f>
        <v>DIGITAL</v>
      </c>
      <c r="G100" s="95" t="str">
        <f>'Matriz consolidada 2025'!K100</f>
        <v>ESPAÑOL</v>
      </c>
      <c r="H100" s="96" t="str">
        <f>'Matriz consolidada 2025'!P100</f>
        <v>PDF
XLS</v>
      </c>
      <c r="I100" s="96" t="str">
        <f>'Matriz consolidada 2025'!S100</f>
        <v>N/A</v>
      </c>
      <c r="J100" s="96" t="str">
        <f>'Matriz consolidada 2025'!T100</f>
        <v>N/A</v>
      </c>
      <c r="K100" s="96" t="str">
        <f>'Matriz consolidada 2025'!AU100</f>
        <v>MEDIO</v>
      </c>
      <c r="L100" s="96" t="str">
        <f>'Matriz consolidada 2025'!AV100</f>
        <v>INFORMACIÓN PÚBLICA</v>
      </c>
      <c r="M100" s="96" t="str">
        <f>'Matriz consolidada 2025'!AW100</f>
        <v>IPB</v>
      </c>
      <c r="N100" s="96" t="str">
        <f>'Matriz consolidada 2025'!AX100</f>
        <v>LEY 1712 DE 2014 LEY DE TRANSPARENCIA Y DERECHO DE ACCESO A LA INFORMACIÓN. ARTÍCULO 6 DEFINICIONES LITERAL B.</v>
      </c>
      <c r="O100" s="96" t="str">
        <f>'Matriz consolidada 2025'!AY100</f>
        <v>N/A</v>
      </c>
      <c r="P100" s="96" t="str">
        <f>'Matriz consolidada 2025'!AZ100</f>
        <v xml:space="preserve">N/A
</v>
      </c>
      <c r="Q100" s="96" t="str">
        <f>'Matriz consolidada 2025'!BA100</f>
        <v>SIN RESERVA</v>
      </c>
      <c r="R100" s="140">
        <f>'Matriz consolidada 2025'!BB100</f>
        <v>45839</v>
      </c>
      <c r="S100" s="97" t="str">
        <f>'Matriz consolidada 2025'!BC100</f>
        <v>N/A</v>
      </c>
    </row>
    <row r="101" spans="1:19" ht="78.75" hidden="1" x14ac:dyDescent="0.2">
      <c r="A101" s="139">
        <f>'Matriz consolidada 2025'!A101</f>
        <v>98</v>
      </c>
      <c r="B101" s="95" t="str">
        <f>'Matriz consolidada 2025'!B101</f>
        <v>MISIONALES</v>
      </c>
      <c r="C101" s="95" t="str">
        <f>'Matriz consolidada 2025'!C101</f>
        <v>GESTIÓN DE LA PROMOCIÓN DE AGENTES Y PRÁCTICAS CULTURALES Y RECREODEPORTIVAS</v>
      </c>
      <c r="D101" s="95" t="str">
        <f>'Matriz consolidada 2025'!D101</f>
        <v>DIRECCIÓN DE ECONOMIA ESTUDIOS Y POLÍTICA</v>
      </c>
      <c r="E101" s="95" t="str">
        <f>'Matriz consolidada 2025'!E101</f>
        <v>RESULTADOS DE LA CUENTA SATELITE DE CULTURA Y ECONOMIA CREATIVA DE BOGOTA_2024</v>
      </c>
      <c r="F101" s="95" t="str">
        <f>'Matriz consolidada 2025'!J101</f>
        <v>DIGITAL</v>
      </c>
      <c r="G101" s="95" t="str">
        <f>'Matriz consolidada 2025'!K101</f>
        <v>ESPAÑOL</v>
      </c>
      <c r="H101" s="96" t="str">
        <f>'Matriz consolidada 2025'!P101</f>
        <v>PDF
XLS</v>
      </c>
      <c r="I101" s="96" t="str">
        <f>'Matriz consolidada 2025'!S101</f>
        <v>N/A</v>
      </c>
      <c r="J101" s="96" t="str">
        <f>'Matriz consolidada 2025'!T101</f>
        <v>N/A</v>
      </c>
      <c r="K101" s="96" t="str">
        <f>'Matriz consolidada 2025'!AU101</f>
        <v>MEDIO</v>
      </c>
      <c r="L101" s="96" t="str">
        <f>'Matriz consolidada 2025'!AV101</f>
        <v>INFORMACIÓN PÚBLICA</v>
      </c>
      <c r="M101" s="96" t="str">
        <f>'Matriz consolidada 2025'!AW101</f>
        <v>IPB</v>
      </c>
      <c r="N101" s="96" t="str">
        <f>'Matriz consolidada 2025'!AX101</f>
        <v>LEY 1712 DE 2014 LEY DE TRANSPARENCIA Y DERECHO DE ACCESO A LA INFORMACIÓN. ARTÍCULO 6 DEFINICIONES LITERAL B.</v>
      </c>
      <c r="O101" s="96" t="str">
        <f>'Matriz consolidada 2025'!AY101</f>
        <v>N/A</v>
      </c>
      <c r="P101" s="96" t="str">
        <f>'Matriz consolidada 2025'!AZ101</f>
        <v xml:space="preserve">N/A
</v>
      </c>
      <c r="Q101" s="96" t="str">
        <f>'Matriz consolidada 2025'!BA101</f>
        <v>SIN RESERVA</v>
      </c>
      <c r="R101" s="140">
        <f>'Matriz consolidada 2025'!BB101</f>
        <v>45839</v>
      </c>
      <c r="S101" s="97" t="str">
        <f>'Matriz consolidada 2025'!BC101</f>
        <v>N/A</v>
      </c>
    </row>
    <row r="102" spans="1:19" ht="78.75" hidden="1" x14ac:dyDescent="0.2">
      <c r="A102" s="139">
        <f>'Matriz consolidada 2025'!A102</f>
        <v>99</v>
      </c>
      <c r="B102" s="95" t="str">
        <f>'Matriz consolidada 2025'!B102</f>
        <v>MISIONALES</v>
      </c>
      <c r="C102" s="95" t="str">
        <f>'Matriz consolidada 2025'!C102</f>
        <v>GESTIÓN DE LA PROMOCIÓN DE AGENTES Y PRÁCTICAS CULTURALES Y RECREODEPORTIVAS</v>
      </c>
      <c r="D102" s="95" t="str">
        <f>'Matriz consolidada 2025'!D102</f>
        <v>DIRECCIÓN DE ECONOMIA ESTUDIOS Y POLÍTICA</v>
      </c>
      <c r="E102" s="95" t="str">
        <f>'Matriz consolidada 2025'!E102</f>
        <v>GUIA PRACTICA PARA LA CREACION DE AREAS DE DESARROLLO NARANJA</v>
      </c>
      <c r="F102" s="95" t="str">
        <f>'Matriz consolidada 2025'!J102</f>
        <v>DIGITAL</v>
      </c>
      <c r="G102" s="95" t="str">
        <f>'Matriz consolidada 2025'!K102</f>
        <v>ESPAÑOL</v>
      </c>
      <c r="H102" s="96" t="str">
        <f>'Matriz consolidada 2025'!P102</f>
        <v>PDF</v>
      </c>
      <c r="I102" s="96" t="str">
        <f>'Matriz consolidada 2025'!S102</f>
        <v>N/A</v>
      </c>
      <c r="J102" s="96" t="str">
        <f>'Matriz consolidada 2025'!T102</f>
        <v>N/A</v>
      </c>
      <c r="K102" s="96" t="str">
        <f>'Matriz consolidada 2025'!AU102</f>
        <v>MEDIO</v>
      </c>
      <c r="L102" s="96" t="str">
        <f>'Matriz consolidada 2025'!AV102</f>
        <v>INFORMACIÓN PÚBLICA</v>
      </c>
      <c r="M102" s="96" t="str">
        <f>'Matriz consolidada 2025'!AW102</f>
        <v>IPB</v>
      </c>
      <c r="N102" s="96" t="str">
        <f>'Matriz consolidada 2025'!AX102</f>
        <v>LEY 1712 DE 2014 LEY DE TRANSPARENCIA Y DERECHO DE ACCESO A LA INFORMACIÓN. ARTÍCULO 6 DEFINICIONES LITERAL B.</v>
      </c>
      <c r="O102" s="96" t="str">
        <f>'Matriz consolidada 2025'!AY102</f>
        <v>N/A</v>
      </c>
      <c r="P102" s="96" t="str">
        <f>'Matriz consolidada 2025'!AZ102</f>
        <v xml:space="preserve">N/A
</v>
      </c>
      <c r="Q102" s="96" t="str">
        <f>'Matriz consolidada 2025'!BA102</f>
        <v>SIN RESERVA</v>
      </c>
      <c r="R102" s="140">
        <f>'Matriz consolidada 2025'!BB102</f>
        <v>45839</v>
      </c>
      <c r="S102" s="97" t="str">
        <f>'Matriz consolidada 2025'!BC102</f>
        <v>N/A</v>
      </c>
    </row>
    <row r="103" spans="1:19" ht="78.75" hidden="1" x14ac:dyDescent="0.2">
      <c r="A103" s="139">
        <f>'Matriz consolidada 2025'!A103</f>
        <v>100</v>
      </c>
      <c r="B103" s="95" t="str">
        <f>'Matriz consolidada 2025'!B103</f>
        <v>MISIONALES</v>
      </c>
      <c r="C103" s="95" t="str">
        <f>'Matriz consolidada 2025'!C103</f>
        <v>GESTIÓN DE LA PROMOCIÓN DE AGENTES Y PRÁCTICAS CULTURALES Y RECREODEPORTIVAS</v>
      </c>
      <c r="D103" s="95" t="str">
        <f>'Matriz consolidada 2025'!D103</f>
        <v>DIRECCIÓN DE ECONOMIA ESTUDIOS Y POLÍTICA</v>
      </c>
      <c r="E103" s="95" t="str">
        <f>'Matriz consolidada 2025'!E103</f>
        <v>DIAGNOSTICO ECONOMICO DEL SECTOR CULTURAL Y CREATIVO</v>
      </c>
      <c r="F103" s="95" t="str">
        <f>'Matriz consolidada 2025'!J103</f>
        <v>DIGITAL</v>
      </c>
      <c r="G103" s="95" t="str">
        <f>'Matriz consolidada 2025'!K103</f>
        <v>ESPAÑOL</v>
      </c>
      <c r="H103" s="96" t="str">
        <f>'Matriz consolidada 2025'!P103</f>
        <v>PDF</v>
      </c>
      <c r="I103" s="96" t="str">
        <f>'Matriz consolidada 2025'!S103</f>
        <v>N/A</v>
      </c>
      <c r="J103" s="96" t="str">
        <f>'Matriz consolidada 2025'!T103</f>
        <v>N/A</v>
      </c>
      <c r="K103" s="96" t="str">
        <f>'Matriz consolidada 2025'!AU103</f>
        <v>MEDIO</v>
      </c>
      <c r="L103" s="96" t="str">
        <f>'Matriz consolidada 2025'!AV103</f>
        <v>INFORMACIÓN PÚBLICA</v>
      </c>
      <c r="M103" s="96" t="str">
        <f>'Matriz consolidada 2025'!AW103</f>
        <v>IPB</v>
      </c>
      <c r="N103" s="96" t="str">
        <f>'Matriz consolidada 2025'!AX103</f>
        <v>LEY 1712 DE 2014 LEY DE TRANSPARENCIA Y DERECHO DE ACCESO A LA INFORMACIÓN. ARTÍCULO 6 DEFINICIONES LITERAL B.</v>
      </c>
      <c r="O103" s="96" t="str">
        <f>'Matriz consolidada 2025'!AY103</f>
        <v>N/A</v>
      </c>
      <c r="P103" s="96" t="str">
        <f>'Matriz consolidada 2025'!AZ103</f>
        <v xml:space="preserve">N/A
</v>
      </c>
      <c r="Q103" s="96" t="str">
        <f>'Matriz consolidada 2025'!BA103</f>
        <v>SIN RESERVA</v>
      </c>
      <c r="R103" s="140">
        <f>'Matriz consolidada 2025'!BB103</f>
        <v>45839</v>
      </c>
      <c r="S103" s="97" t="str">
        <f>'Matriz consolidada 2025'!BC103</f>
        <v>N/A</v>
      </c>
    </row>
    <row r="104" spans="1:19" ht="78.75" hidden="1" x14ac:dyDescent="0.2">
      <c r="A104" s="139">
        <f>'Matriz consolidada 2025'!A104</f>
        <v>101</v>
      </c>
      <c r="B104" s="95" t="str">
        <f>'Matriz consolidada 2025'!B104</f>
        <v>MISIONALES</v>
      </c>
      <c r="C104" s="95" t="str">
        <f>'Matriz consolidada 2025'!C104</f>
        <v>GESTIÓN DE LA PROMOCIÓN DE AGENTES Y PRÁCTICAS CULTURALES Y RECREODEPORTIVAS</v>
      </c>
      <c r="D104" s="95" t="str">
        <f>'Matriz consolidada 2025'!D104</f>
        <v>DIRECCIÓN DE ECONOMIA ESTUDIOS Y POLÍTICA</v>
      </c>
      <c r="E104" s="95" t="str">
        <f>'Matriz consolidada 2025'!E104</f>
        <v>BASE DE DATOS DE NECESIDADES DE FINANCIAMIENTO_2020</v>
      </c>
      <c r="F104" s="95" t="str">
        <f>'Matriz consolidada 2025'!J104</f>
        <v>DIGITAL</v>
      </c>
      <c r="G104" s="95" t="str">
        <f>'Matriz consolidada 2025'!K104</f>
        <v>ESPAÑOL</v>
      </c>
      <c r="H104" s="96" t="str">
        <f>'Matriz consolidada 2025'!P104</f>
        <v>.XLSX</v>
      </c>
      <c r="I104" s="96" t="str">
        <f>'Matriz consolidada 2025'!S104</f>
        <v>N/A</v>
      </c>
      <c r="J104" s="96" t="str">
        <f>'Matriz consolidada 2025'!T104</f>
        <v>N/A</v>
      </c>
      <c r="K104" s="96" t="str">
        <f>'Matriz consolidada 2025'!AU104</f>
        <v>MEDIO</v>
      </c>
      <c r="L104" s="96" t="str">
        <f>'Matriz consolidada 2025'!AV104</f>
        <v>INFORMACIÓN PÚBLICA</v>
      </c>
      <c r="M104" s="96" t="str">
        <f>'Matriz consolidada 2025'!AW104</f>
        <v>IPB</v>
      </c>
      <c r="N104" s="96" t="str">
        <f>'Matriz consolidada 2025'!AX104</f>
        <v>LEY 1712 DE 2014 LEY DE TRANSPARENCIA Y DERECHO DE ACCESO A LA INFORMACIÓN. ARTÍCULO 6 DEFINICIONES LITERAL B.</v>
      </c>
      <c r="O104" s="96" t="str">
        <f>'Matriz consolidada 2025'!AY104</f>
        <v>N/A</v>
      </c>
      <c r="P104" s="96" t="str">
        <f>'Matriz consolidada 2025'!AZ104</f>
        <v xml:space="preserve">N/A
</v>
      </c>
      <c r="Q104" s="96" t="str">
        <f>'Matriz consolidada 2025'!BA104</f>
        <v>SIN RESERVA</v>
      </c>
      <c r="R104" s="140">
        <f>'Matriz consolidada 2025'!BB104</f>
        <v>45839</v>
      </c>
      <c r="S104" s="97" t="str">
        <f>'Matriz consolidada 2025'!BC104</f>
        <v>N/A</v>
      </c>
    </row>
    <row r="105" spans="1:19" ht="78.75" hidden="1" x14ac:dyDescent="0.2">
      <c r="A105" s="139">
        <f>'Matriz consolidada 2025'!A105</f>
        <v>102</v>
      </c>
      <c r="B105" s="95" t="str">
        <f>'Matriz consolidada 2025'!B105</f>
        <v>MISIONALES</v>
      </c>
      <c r="C105" s="95" t="str">
        <f>'Matriz consolidada 2025'!C105</f>
        <v>GESTIÓN DE LA PROMOCIÓN DE AGENTES Y PRÁCTICAS CULTURALES Y RECREODEPORTIVAS</v>
      </c>
      <c r="D105" s="95" t="str">
        <f>'Matriz consolidada 2025'!D105</f>
        <v>DIRECCIÓN DE ECONOMIA ESTUDIOS Y POLÍTICA</v>
      </c>
      <c r="E105" s="95" t="str">
        <f>'Matriz consolidada 2025'!E105</f>
        <v>CARACTERIZACION DE INDUSTRIAS CULTURALES Y CREATIVAS (CICC)_2019</v>
      </c>
      <c r="F105" s="95" t="str">
        <f>'Matriz consolidada 2025'!J105</f>
        <v>DIGITAL</v>
      </c>
      <c r="G105" s="95" t="str">
        <f>'Matriz consolidada 2025'!K105</f>
        <v>ESPAÑOL</v>
      </c>
      <c r="H105" s="96" t="str">
        <f>'Matriz consolidada 2025'!P105</f>
        <v>PDF</v>
      </c>
      <c r="I105" s="96" t="str">
        <f>'Matriz consolidada 2025'!S105</f>
        <v>N/A</v>
      </c>
      <c r="J105" s="96" t="str">
        <f>'Matriz consolidada 2025'!T105</f>
        <v>N/A</v>
      </c>
      <c r="K105" s="96" t="str">
        <f>'Matriz consolidada 2025'!AU105</f>
        <v>MEDIO</v>
      </c>
      <c r="L105" s="96" t="str">
        <f>'Matriz consolidada 2025'!AV105</f>
        <v>INFORMACIÓN PÚBLICA</v>
      </c>
      <c r="M105" s="96" t="str">
        <f>'Matriz consolidada 2025'!AW105</f>
        <v>IPB</v>
      </c>
      <c r="N105" s="96" t="str">
        <f>'Matriz consolidada 2025'!AX105</f>
        <v>LEY 1712 DE 2014 LEY DE TRANSPARENCIA Y DERECHO DE ACCESO A LA INFORMACIÓN. ARTÍCULO 6 DEFINICIONES LITERAL B.</v>
      </c>
      <c r="O105" s="96" t="str">
        <f>'Matriz consolidada 2025'!AY105</f>
        <v>N/A</v>
      </c>
      <c r="P105" s="96" t="str">
        <f>'Matriz consolidada 2025'!AZ105</f>
        <v xml:space="preserve">N/A
</v>
      </c>
      <c r="Q105" s="96" t="str">
        <f>'Matriz consolidada 2025'!BA105</f>
        <v>SIN RESERVA</v>
      </c>
      <c r="R105" s="140">
        <f>'Matriz consolidada 2025'!BB105</f>
        <v>45839</v>
      </c>
      <c r="S105" s="97" t="str">
        <f>'Matriz consolidada 2025'!BC105</f>
        <v>N/A</v>
      </c>
    </row>
    <row r="106" spans="1:19" ht="78.75" hidden="1" x14ac:dyDescent="0.2">
      <c r="A106" s="139">
        <f>'Matriz consolidada 2025'!A106</f>
        <v>103</v>
      </c>
      <c r="B106" s="95" t="str">
        <f>'Matriz consolidada 2025'!B106</f>
        <v>MISIONALES</v>
      </c>
      <c r="C106" s="95" t="str">
        <f>'Matriz consolidada 2025'!C106</f>
        <v>GESTIÓN DE LA PROMOCIÓN DE AGENTES Y PRÁCTICAS CULTURALES Y RECREODEPORTIVAS</v>
      </c>
      <c r="D106" s="95" t="str">
        <f>'Matriz consolidada 2025'!D106</f>
        <v>DIRECCIÓN DE ECONOMIA ESTUDIOS Y POLÍTICA</v>
      </c>
      <c r="E106" s="95" t="str">
        <f>'Matriz consolidada 2025'!E106</f>
        <v>CARACTERIZACION DE ORGANIZACIONES CULTURALES Y CREATIVAS (COCC)_2022</v>
      </c>
      <c r="F106" s="95" t="str">
        <f>'Matriz consolidada 2025'!J106</f>
        <v>DIGITAL</v>
      </c>
      <c r="G106" s="95" t="str">
        <f>'Matriz consolidada 2025'!K106</f>
        <v>ESPAÑOL</v>
      </c>
      <c r="H106" s="96" t="str">
        <f>'Matriz consolidada 2025'!P106</f>
        <v>PDF
XLS</v>
      </c>
      <c r="I106" s="96" t="str">
        <f>'Matriz consolidada 2025'!S106</f>
        <v>N/A</v>
      </c>
      <c r="J106" s="96" t="str">
        <f>'Matriz consolidada 2025'!T106</f>
        <v>N/A</v>
      </c>
      <c r="K106" s="96" t="str">
        <f>'Matriz consolidada 2025'!AU106</f>
        <v>MEDIO</v>
      </c>
      <c r="L106" s="96" t="str">
        <f>'Matriz consolidada 2025'!AV106</f>
        <v>INFORMACIÓN PÚBLICA</v>
      </c>
      <c r="M106" s="96" t="str">
        <f>'Matriz consolidada 2025'!AW106</f>
        <v>IPB</v>
      </c>
      <c r="N106" s="96" t="str">
        <f>'Matriz consolidada 2025'!AX106</f>
        <v>LEY 1712 DE 2014 LEY DE TRANSPARENCIA Y DERECHO DE ACCESO A LA INFORMACIÓN. ARTÍCULO 6 DEFINICIONES LITERAL B.</v>
      </c>
      <c r="O106" s="96" t="str">
        <f>'Matriz consolidada 2025'!AY106</f>
        <v>N/A</v>
      </c>
      <c r="P106" s="96" t="str">
        <f>'Matriz consolidada 2025'!AZ106</f>
        <v xml:space="preserve">N/A
</v>
      </c>
      <c r="Q106" s="96" t="str">
        <f>'Matriz consolidada 2025'!BA106</f>
        <v>SIN RESERVA</v>
      </c>
      <c r="R106" s="140">
        <f>'Matriz consolidada 2025'!BB106</f>
        <v>45839</v>
      </c>
      <c r="S106" s="97" t="str">
        <f>'Matriz consolidada 2025'!BC106</f>
        <v>N/A</v>
      </c>
    </row>
    <row r="107" spans="1:19" ht="78.75" hidden="1" x14ac:dyDescent="0.2">
      <c r="A107" s="139">
        <f>'Matriz consolidada 2025'!A107</f>
        <v>104</v>
      </c>
      <c r="B107" s="95" t="str">
        <f>'Matriz consolidada 2025'!B107</f>
        <v>MISIONALES</v>
      </c>
      <c r="C107" s="95" t="str">
        <f>'Matriz consolidada 2025'!C107</f>
        <v>GESTIÓN DE LA PROMOCIÓN DE AGENTES Y PRÁCTICAS CULTURALES Y RECREODEPORTIVAS</v>
      </c>
      <c r="D107" s="95" t="str">
        <f>'Matriz consolidada 2025'!D107</f>
        <v>DIRECCIÓN DE ECONOMIA ESTUDIOS Y POLÍTICA</v>
      </c>
      <c r="E107" s="95" t="str">
        <f>'Matriz consolidada 2025'!E107</f>
        <v>MAPEO Y CARACTERIZACION DE DISTRITOS CREATIVOS_2022</v>
      </c>
      <c r="F107" s="95" t="str">
        <f>'Matriz consolidada 2025'!J107</f>
        <v>DIGITAL</v>
      </c>
      <c r="G107" s="95" t="str">
        <f>'Matriz consolidada 2025'!K107</f>
        <v>ESPAÑOL</v>
      </c>
      <c r="H107" s="96" t="str">
        <f>'Matriz consolidada 2025'!P107</f>
        <v>PDF
XLS</v>
      </c>
      <c r="I107" s="96" t="str">
        <f>'Matriz consolidada 2025'!S107</f>
        <v>N/A</v>
      </c>
      <c r="J107" s="96" t="str">
        <f>'Matriz consolidada 2025'!T107</f>
        <v>N/A</v>
      </c>
      <c r="K107" s="96" t="str">
        <f>'Matriz consolidada 2025'!AU107</f>
        <v>MEDIO</v>
      </c>
      <c r="L107" s="96" t="str">
        <f>'Matriz consolidada 2025'!AV107</f>
        <v>INFORMACIÓN PÚBLICA</v>
      </c>
      <c r="M107" s="96" t="str">
        <f>'Matriz consolidada 2025'!AW107</f>
        <v>IPB</v>
      </c>
      <c r="N107" s="96" t="str">
        <f>'Matriz consolidada 2025'!AX107</f>
        <v>LEY 1712 DE 2014 LEY DE TRANSPARENCIA Y DERECHO DE ACCESO A LA INFORMACIÓN. ARTÍCULO 6 DEFINICIONES LITERAL B.</v>
      </c>
      <c r="O107" s="96" t="str">
        <f>'Matriz consolidada 2025'!AY107</f>
        <v>N/A</v>
      </c>
      <c r="P107" s="96" t="str">
        <f>'Matriz consolidada 2025'!AZ107</f>
        <v xml:space="preserve">N/A
</v>
      </c>
      <c r="Q107" s="96" t="str">
        <f>'Matriz consolidada 2025'!BA107</f>
        <v>SIN RESERVA</v>
      </c>
      <c r="R107" s="140">
        <f>'Matriz consolidada 2025'!BB107</f>
        <v>45839</v>
      </c>
      <c r="S107" s="97" t="str">
        <f>'Matriz consolidada 2025'!BC107</f>
        <v>N/A</v>
      </c>
    </row>
    <row r="108" spans="1:19" ht="78.75" hidden="1" x14ac:dyDescent="0.2">
      <c r="A108" s="139">
        <f>'Matriz consolidada 2025'!A108</f>
        <v>105</v>
      </c>
      <c r="B108" s="95" t="str">
        <f>'Matriz consolidada 2025'!B108</f>
        <v>MISIONALES</v>
      </c>
      <c r="C108" s="95" t="str">
        <f>'Matriz consolidada 2025'!C108</f>
        <v>GESTIÓN DE LA PROMOCIÓN DE AGENTES Y PRÁCTICAS CULTURALES Y RECREODEPORTIVAS</v>
      </c>
      <c r="D108" s="95" t="str">
        <f>'Matriz consolidada 2025'!D108</f>
        <v>DIRECCIÓN DE ECONOMIA ESTUDIOS Y POLÍTICA</v>
      </c>
      <c r="E108" s="95" t="str">
        <f>'Matriz consolidada 2025'!E108</f>
        <v>MAPEO Y CARACTERIZACION DE DISTRITOS CREATIVOS_2024</v>
      </c>
      <c r="F108" s="95" t="str">
        <f>'Matriz consolidada 2025'!J108</f>
        <v>DIGITAL</v>
      </c>
      <c r="G108" s="95" t="str">
        <f>'Matriz consolidada 2025'!K108</f>
        <v>ESPAÑOL</v>
      </c>
      <c r="H108" s="96" t="str">
        <f>'Matriz consolidada 2025'!P108</f>
        <v>PDF
XLS</v>
      </c>
      <c r="I108" s="96" t="str">
        <f>'Matriz consolidada 2025'!S108</f>
        <v>N/A</v>
      </c>
      <c r="J108" s="96" t="str">
        <f>'Matriz consolidada 2025'!T108</f>
        <v>N/A</v>
      </c>
      <c r="K108" s="96" t="str">
        <f>'Matriz consolidada 2025'!AU108</f>
        <v>MEDIO</v>
      </c>
      <c r="L108" s="96" t="str">
        <f>'Matriz consolidada 2025'!AV108</f>
        <v>INFORMACIÓN PÚBLICA</v>
      </c>
      <c r="M108" s="96" t="str">
        <f>'Matriz consolidada 2025'!AW108</f>
        <v>IPB</v>
      </c>
      <c r="N108" s="96" t="str">
        <f>'Matriz consolidada 2025'!AX108</f>
        <v>LEY 1712 DE 2014 LEY DE TRANSPARENCIA Y DERECHO DE ACCESO A LA INFORMACIÓN. ARTÍCULO 6 DEFINICIONES LITERAL B.</v>
      </c>
      <c r="O108" s="96" t="str">
        <f>'Matriz consolidada 2025'!AY108</f>
        <v>N/A</v>
      </c>
      <c r="P108" s="96" t="str">
        <f>'Matriz consolidada 2025'!AZ108</f>
        <v xml:space="preserve">N/A
</v>
      </c>
      <c r="Q108" s="96" t="str">
        <f>'Matriz consolidada 2025'!BA108</f>
        <v>SIN RESERVA</v>
      </c>
      <c r="R108" s="140">
        <f>'Matriz consolidada 2025'!BB108</f>
        <v>45839</v>
      </c>
      <c r="S108" s="97" t="str">
        <f>'Matriz consolidada 2025'!BC108</f>
        <v>N/A</v>
      </c>
    </row>
    <row r="109" spans="1:19" ht="409.5" x14ac:dyDescent="0.2">
      <c r="A109" s="139">
        <f>'Matriz consolidada 2025'!A109</f>
        <v>106</v>
      </c>
      <c r="B109" s="95" t="str">
        <f>'Matriz consolidada 2025'!B109</f>
        <v>MISIONALES</v>
      </c>
      <c r="C109" s="95" t="str">
        <f>'Matriz consolidada 2025'!C109</f>
        <v>GESTIÓN DE LA PROMOCIÓN DE AGENTES Y PRÁCTICAS CULTURALES Y RECREODEPORTIVAS</v>
      </c>
      <c r="D109" s="95" t="str">
        <f>'Matriz consolidada 2025'!D109</f>
        <v>DIRECCIÓN DE ECONOMIA ESTUDIOS Y POLÍTICA</v>
      </c>
      <c r="E109" s="95" t="str">
        <f>'Matriz consolidada 2025'!E109</f>
        <v>BASE DE DATOS ALDEA BOGOTÁ CULTURAL Y CREATIVA</v>
      </c>
      <c r="F109" s="95" t="str">
        <f>'Matriz consolidada 2025'!J109</f>
        <v>AMBOS</v>
      </c>
      <c r="G109" s="95" t="str">
        <f>'Matriz consolidada 2025'!K109</f>
        <v>ESPAÑOL</v>
      </c>
      <c r="H109" s="96" t="str">
        <f>'Matriz consolidada 2025'!P109</f>
        <v>XLS
PDF</v>
      </c>
      <c r="I109" s="96" t="str">
        <f>'Matriz consolidada 2025'!S109</f>
        <v>N/A</v>
      </c>
      <c r="J109" s="96" t="str">
        <f>'Matriz consolidada 2025'!T109</f>
        <v>N/A</v>
      </c>
      <c r="K109" s="96" t="str">
        <f>'Matriz consolidada 2025'!AU109</f>
        <v>MEDIO</v>
      </c>
      <c r="L109" s="96" t="str">
        <f>'Matriz consolidada 2025'!AV109</f>
        <v>INFORMACIÓN PÚBLICA CLASIFICADA</v>
      </c>
      <c r="M109" s="96" t="str">
        <f>'Matriz consolidada 2025'!AW109</f>
        <v>IPC</v>
      </c>
      <c r="N109" s="96" t="str">
        <f>'Matriz consolidada 2025'!AX109</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109" s="96" t="str">
        <f>'Matriz consolidada 2025'!AY109</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109" s="96" t="str">
        <f>'Matriz consolidada 2025'!AZ109</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109" s="96" t="str">
        <f>'Matriz consolidada 2025'!BA109</f>
        <v>RESERVA PARCIAL</v>
      </c>
      <c r="R109" s="140">
        <f>'Matriz consolidada 2025'!BB109</f>
        <v>45839</v>
      </c>
      <c r="S109" s="97" t="str">
        <f>'Matriz consolidada 2025'!BC109</f>
        <v>PERMANENTE</v>
      </c>
    </row>
    <row r="110" spans="1:19" ht="409.5" x14ac:dyDescent="0.2">
      <c r="A110" s="139">
        <f>'Matriz consolidada 2025'!A110</f>
        <v>107</v>
      </c>
      <c r="B110" s="95" t="str">
        <f>'Matriz consolidada 2025'!B110</f>
        <v>MISIONALES</v>
      </c>
      <c r="C110" s="95" t="str">
        <f>'Matriz consolidada 2025'!C110</f>
        <v>GESTIÓN DE LA PROMOCIÓN DE AGENTES Y PRÁCTICAS CULTURALES Y RECREODEPORTIVAS</v>
      </c>
      <c r="D110" s="95" t="str">
        <f>'Matriz consolidada 2025'!D110</f>
        <v>DIRECCIÓN DE ECONOMIA ESTUDIOS Y POLÍTICA</v>
      </c>
      <c r="E110" s="95" t="str">
        <f>'Matriz consolidada 2025'!E110</f>
        <v>BASE DE DATOS DE EMPRESAS Y GREMIOS DEL SECTOR DE LAS INDUSTRIAS CULTURALES Y CREATIVAS DIGITALES DE BOGOTÁ</v>
      </c>
      <c r="F110" s="95" t="str">
        <f>'Matriz consolidada 2025'!J110</f>
        <v>DIGITAL</v>
      </c>
      <c r="G110" s="95" t="str">
        <f>'Matriz consolidada 2025'!K110</f>
        <v>ESPAÑOL</v>
      </c>
      <c r="H110" s="96" t="str">
        <f>'Matriz consolidada 2025'!P110</f>
        <v>XLS</v>
      </c>
      <c r="I110" s="96" t="str">
        <f>'Matriz consolidada 2025'!S110</f>
        <v>N/A</v>
      </c>
      <c r="J110" s="96" t="str">
        <f>'Matriz consolidada 2025'!T110</f>
        <v>N/A</v>
      </c>
      <c r="K110" s="96" t="str">
        <f>'Matriz consolidada 2025'!AU110</f>
        <v>MEDIO</v>
      </c>
      <c r="L110" s="96" t="str">
        <f>'Matriz consolidada 2025'!AV110</f>
        <v>INFORMACIÓN PÚBLICA CLASIFICADA</v>
      </c>
      <c r="M110" s="96" t="str">
        <f>'Matriz consolidada 2025'!AW110</f>
        <v>IPC</v>
      </c>
      <c r="N110" s="96" t="str">
        <f>'Matriz consolidada 2025'!AX110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110" s="96" t="str">
        <f>'Matriz consolidada 2025'!AY110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110" s="96" t="str">
        <f>'Matriz consolidada 2025'!AZ110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110" s="96" t="str">
        <f>'Matriz consolidada 2025'!BA110</f>
        <v>RESERVA PARCIAL</v>
      </c>
      <c r="R110" s="140">
        <f>'Matriz consolidada 2025'!BB110</f>
        <v>45839</v>
      </c>
      <c r="S110" s="97" t="str">
        <f>'Matriz consolidada 2025'!BC110</f>
        <v>PERMANENTE</v>
      </c>
    </row>
    <row r="111" spans="1:19" ht="78.75" hidden="1" x14ac:dyDescent="0.2">
      <c r="A111" s="139">
        <f>'Matriz consolidada 2025'!A111</f>
        <v>108</v>
      </c>
      <c r="B111" s="95" t="str">
        <f>'Matriz consolidada 2025'!B111</f>
        <v>MISIONALES</v>
      </c>
      <c r="C111" s="95" t="str">
        <f>'Matriz consolidada 2025'!C111</f>
        <v>GESTIÓN DE LA PROMOCIÓN DE AGENTES Y PRÁCTICAS CULTURALES Y RECREODEPORTIVAS</v>
      </c>
      <c r="D111" s="95" t="str">
        <f>'Matriz consolidada 2025'!D111</f>
        <v>DIRECCIÓN DE ECONOMIA ESTUDIOS Y POLÍTICA</v>
      </c>
      <c r="E111" s="95" t="str">
        <f>'Matriz consolidada 2025'!E111</f>
        <v>CARACTERIZACION PARA UNIDADES PRODUCTIVAS INFORMALES DEL SECTOR CULTURAL Y CREATIVO_2023</v>
      </c>
      <c r="F111" s="95" t="str">
        <f>'Matriz consolidada 2025'!J111</f>
        <v>DIGITAL</v>
      </c>
      <c r="G111" s="95" t="str">
        <f>'Matriz consolidada 2025'!K111</f>
        <v>ESPAÑOL</v>
      </c>
      <c r="H111" s="96" t="str">
        <f>'Matriz consolidada 2025'!P111</f>
        <v>PDF
XLS</v>
      </c>
      <c r="I111" s="96" t="str">
        <f>'Matriz consolidada 2025'!S111</f>
        <v>N/A</v>
      </c>
      <c r="J111" s="96" t="str">
        <f>'Matriz consolidada 2025'!T111</f>
        <v>N/A</v>
      </c>
      <c r="K111" s="96" t="str">
        <f>'Matriz consolidada 2025'!AU111</f>
        <v>MEDIO</v>
      </c>
      <c r="L111" s="96" t="str">
        <f>'Matriz consolidada 2025'!AV111</f>
        <v>INFORMACIÓN PÚBLICA</v>
      </c>
      <c r="M111" s="96" t="str">
        <f>'Matriz consolidada 2025'!AW111</f>
        <v>IPB</v>
      </c>
      <c r="N111" s="96" t="str">
        <f>'Matriz consolidada 2025'!AX111</f>
        <v>LEY 1712 DE 2014 LEY DE TRANSPARENCIA Y DERECHO DE ACCESO A LA INFORMACIÓN. ARTÍCULO 6 DEFINICIONES LITERAL B.</v>
      </c>
      <c r="O111" s="96" t="str">
        <f>'Matriz consolidada 2025'!AY111</f>
        <v>N/A</v>
      </c>
      <c r="P111" s="96" t="str">
        <f>'Matriz consolidada 2025'!AZ111</f>
        <v xml:space="preserve">N/A
</v>
      </c>
      <c r="Q111" s="96" t="str">
        <f>'Matriz consolidada 2025'!BA111</f>
        <v>SIN RESERVA</v>
      </c>
      <c r="R111" s="140">
        <f>'Matriz consolidada 2025'!BB111</f>
        <v>45839</v>
      </c>
      <c r="S111" s="97" t="str">
        <f>'Matriz consolidada 2025'!BC111</f>
        <v>N/A</v>
      </c>
    </row>
    <row r="112" spans="1:19" ht="78.75" hidden="1" x14ac:dyDescent="0.2">
      <c r="A112" s="139">
        <f>'Matriz consolidada 2025'!A112</f>
        <v>109</v>
      </c>
      <c r="B112" s="95" t="str">
        <f>'Matriz consolidada 2025'!B112</f>
        <v>MISIONALES</v>
      </c>
      <c r="C112" s="95" t="str">
        <f>'Matriz consolidada 2025'!C112</f>
        <v>GESTIÓN DE LA PROMOCIÓN DE AGENTES Y PRÁCTICAS CULTURALES Y RECREODEPORTIVAS</v>
      </c>
      <c r="D112" s="95" t="str">
        <f>'Matriz consolidada 2025'!D112</f>
        <v>DIRECCIÓN DE ECONOMIA ESTUDIOS Y POLÍTICA</v>
      </c>
      <c r="E112" s="95" t="str">
        <f>'Matriz consolidada 2025'!E112</f>
        <v>CIUDAD CREADORA: EL PODER TRANSFORMADOR DE LA CULTURA EN BOGOTÁ_2025</v>
      </c>
      <c r="F112" s="95" t="str">
        <f>'Matriz consolidada 2025'!J112</f>
        <v>DIGITAL</v>
      </c>
      <c r="G112" s="95" t="str">
        <f>'Matriz consolidada 2025'!K112</f>
        <v>ESPAÑOL</v>
      </c>
      <c r="H112" s="96" t="str">
        <f>'Matriz consolidada 2025'!P112</f>
        <v>PDF</v>
      </c>
      <c r="I112" s="96" t="str">
        <f>'Matriz consolidada 2025'!S112</f>
        <v>N/A</v>
      </c>
      <c r="J112" s="96" t="str">
        <f>'Matriz consolidada 2025'!T112</f>
        <v>N/A</v>
      </c>
      <c r="K112" s="96" t="str">
        <f>'Matriz consolidada 2025'!AU112</f>
        <v>MEDIO</v>
      </c>
      <c r="L112" s="96" t="str">
        <f>'Matriz consolidada 2025'!AV112</f>
        <v>INFORMACIÓN PÚBLICA</v>
      </c>
      <c r="M112" s="96" t="str">
        <f>'Matriz consolidada 2025'!AW112</f>
        <v>IPB</v>
      </c>
      <c r="N112" s="96" t="str">
        <f>'Matriz consolidada 2025'!AX112</f>
        <v>LEY 1712 DE 2014 LEY DE TRANSPARENCIA Y DERECHO DE ACCESO A LA INFORMACIÓN. ARTÍCULO 6 DEFINICIONES LITERAL B.</v>
      </c>
      <c r="O112" s="96" t="str">
        <f>'Matriz consolidada 2025'!AY112</f>
        <v>N/A</v>
      </c>
      <c r="P112" s="96" t="str">
        <f>'Matriz consolidada 2025'!AZ112</f>
        <v xml:space="preserve">N/A
</v>
      </c>
      <c r="Q112" s="96" t="str">
        <f>'Matriz consolidada 2025'!BA112</f>
        <v>SIN RESERVA</v>
      </c>
      <c r="R112" s="140">
        <f>'Matriz consolidada 2025'!BB112</f>
        <v>45839</v>
      </c>
      <c r="S112" s="97" t="str">
        <f>'Matriz consolidada 2025'!BC112</f>
        <v>N/A</v>
      </c>
    </row>
    <row r="113" spans="1:19" ht="78.75" hidden="1" x14ac:dyDescent="0.2">
      <c r="A113" s="139">
        <f>'Matriz consolidada 2025'!A113</f>
        <v>110</v>
      </c>
      <c r="B113" s="95" t="str">
        <f>'Matriz consolidada 2025'!B113</f>
        <v>MISIONALES</v>
      </c>
      <c r="C113" s="95" t="str">
        <f>'Matriz consolidada 2025'!C113</f>
        <v>GESTIÓN DE LA PROMOCIÓN DE AGENTES Y PRÁCTICAS CULTURALES Y RECREODEPORTIVAS</v>
      </c>
      <c r="D113" s="95" t="str">
        <f>'Matriz consolidada 2025'!D113</f>
        <v>DIRECCIÓN DE ECONOMIA ESTUDIOS Y POLÍTICA</v>
      </c>
      <c r="E113" s="95" t="str">
        <f>'Matriz consolidada 2025'!E113</f>
        <v>ANÁLISIS PIB BOGOTÁ Y COLOMBIA_2025</v>
      </c>
      <c r="F113" s="95" t="str">
        <f>'Matriz consolidada 2025'!J113</f>
        <v>DIGITAL</v>
      </c>
      <c r="G113" s="95" t="str">
        <f>'Matriz consolidada 2025'!K113</f>
        <v>ESPAÑOL</v>
      </c>
      <c r="H113" s="96" t="str">
        <f>'Matriz consolidada 2025'!P113</f>
        <v>PDF</v>
      </c>
      <c r="I113" s="96" t="str">
        <f>'Matriz consolidada 2025'!S113</f>
        <v>N/A</v>
      </c>
      <c r="J113" s="96" t="str">
        <f>'Matriz consolidada 2025'!T113</f>
        <v>N/A</v>
      </c>
      <c r="K113" s="96" t="str">
        <f>'Matriz consolidada 2025'!AU113</f>
        <v>MEDIO</v>
      </c>
      <c r="L113" s="96" t="str">
        <f>'Matriz consolidada 2025'!AV113</f>
        <v>INFORMACIÓN PÚBLICA</v>
      </c>
      <c r="M113" s="96" t="str">
        <f>'Matriz consolidada 2025'!AW113</f>
        <v>IPB</v>
      </c>
      <c r="N113" s="96" t="str">
        <f>'Matriz consolidada 2025'!AX113</f>
        <v>LEY 1712 DE 2014 LEY DE TRANSPARENCIA Y DERECHO DE ACCESO A LA INFORMACIÓN. ARTÍCULO 6 DEFINICIONES LITERAL B.</v>
      </c>
      <c r="O113" s="96" t="str">
        <f>'Matriz consolidada 2025'!AY113</f>
        <v>N/A</v>
      </c>
      <c r="P113" s="96" t="str">
        <f>'Matriz consolidada 2025'!AZ113</f>
        <v xml:space="preserve">N/A
</v>
      </c>
      <c r="Q113" s="96" t="str">
        <f>'Matriz consolidada 2025'!BA113</f>
        <v>SIN RESERVA</v>
      </c>
      <c r="R113" s="140">
        <f>'Matriz consolidada 2025'!BB113</f>
        <v>45839</v>
      </c>
      <c r="S113" s="97" t="str">
        <f>'Matriz consolidada 2025'!BC113</f>
        <v>N/A</v>
      </c>
    </row>
    <row r="114" spans="1:19" ht="112.5" hidden="1" x14ac:dyDescent="0.2">
      <c r="A114" s="139">
        <f>'Matriz consolidada 2025'!A114</f>
        <v>111</v>
      </c>
      <c r="B114" s="95" t="str">
        <f>'Matriz consolidada 2025'!B114</f>
        <v>MISIONALES</v>
      </c>
      <c r="C114" s="95" t="str">
        <f>'Matriz consolidada 2025'!C114</f>
        <v>GESTIÓN DE LA PROMOCIÓN DE AGENTES Y PRÁCTICAS CULTURALES Y RECREODEPORTIVAS</v>
      </c>
      <c r="D114" s="95" t="str">
        <f>'Matriz consolidada 2025'!D114</f>
        <v>DIRECCIÓN DE ECONOMIA ESTUDIOS Y POLÍTICA</v>
      </c>
      <c r="E114" s="95" t="str">
        <f>'Matriz consolidada 2025'!E114</f>
        <v>ESTUDIO DIAGNÓSTICO PARA EL FORTALECIMIENTO DEL LIDERAZGO Y EL EMPRENDIMIENTO DE LAS MUJERES EN EL SECTOR CULTURA DE BOGOTÁ_2022</v>
      </c>
      <c r="F114" s="95" t="str">
        <f>'Matriz consolidada 2025'!J114</f>
        <v>DIGITAL</v>
      </c>
      <c r="G114" s="95" t="str">
        <f>'Matriz consolidada 2025'!K114</f>
        <v>ESPAÑOL</v>
      </c>
      <c r="H114" s="96" t="str">
        <f>'Matriz consolidada 2025'!P114</f>
        <v>PDF
XLS</v>
      </c>
      <c r="I114" s="96" t="str">
        <f>'Matriz consolidada 2025'!S114</f>
        <v>N/A</v>
      </c>
      <c r="J114" s="96" t="str">
        <f>'Matriz consolidada 2025'!T114</f>
        <v>N/A</v>
      </c>
      <c r="K114" s="96" t="str">
        <f>'Matriz consolidada 2025'!AU114</f>
        <v>MEDIO</v>
      </c>
      <c r="L114" s="96" t="str">
        <f>'Matriz consolidada 2025'!AV114</f>
        <v>INFORMACIÓN PÚBLICA</v>
      </c>
      <c r="M114" s="96" t="str">
        <f>'Matriz consolidada 2025'!AW114</f>
        <v>IPB</v>
      </c>
      <c r="N114" s="96" t="str">
        <f>'Matriz consolidada 2025'!AX114</f>
        <v>LEY 1712 DE 2014 LEY DE TRANSPARENCIA Y DERECHO DE ACCESO A LA INFORMACIÓN. ARTÍCULO 6 DEFINICIONES LITERAL B.</v>
      </c>
      <c r="O114" s="96" t="str">
        <f>'Matriz consolidada 2025'!AY114</f>
        <v>N/A</v>
      </c>
      <c r="P114" s="96" t="str">
        <f>'Matriz consolidada 2025'!AZ114</f>
        <v xml:space="preserve">N/A
</v>
      </c>
      <c r="Q114" s="96" t="str">
        <f>'Matriz consolidada 2025'!BA114</f>
        <v>SIN RESERVA</v>
      </c>
      <c r="R114" s="140">
        <f>'Matriz consolidada 2025'!BB114</f>
        <v>45839</v>
      </c>
      <c r="S114" s="97" t="str">
        <f>'Matriz consolidada 2025'!BC114</f>
        <v>N/A</v>
      </c>
    </row>
    <row r="115" spans="1:19" ht="135" hidden="1" x14ac:dyDescent="0.2">
      <c r="A115" s="139">
        <f>'Matriz consolidada 2025'!A115</f>
        <v>112</v>
      </c>
      <c r="B115" s="95" t="str">
        <f>'Matriz consolidada 2025'!B115</f>
        <v>MISIONALES</v>
      </c>
      <c r="C115" s="95" t="str">
        <f>'Matriz consolidada 2025'!C115</f>
        <v>GESTIÓN DE LA PROMOCIÓN DE AGENTES Y PRÁCTICAS CULTURALES Y RECREODEPORTIVAS</v>
      </c>
      <c r="D115" s="95" t="str">
        <f>'Matriz consolidada 2025'!D115</f>
        <v>DIRECCIÓN DE ECONOMIA ESTUDIOS Y POLÍTICA</v>
      </c>
      <c r="E115" s="95" t="str">
        <f>'Matriz consolidada 2025'!E115</f>
        <v>MAPEO Y CARACTERIZACIÓN DE LAS DINÁMICAS SOCIALES, CULTURALES Y DE MERCADO QUE SE DESARROLLEN EN LOS DISTRITOS CREATIVOS DE BOGOTÁ PRIORIZADOS POR LA SCRD</v>
      </c>
      <c r="F115" s="95" t="str">
        <f>'Matriz consolidada 2025'!J115</f>
        <v>DIGITAL</v>
      </c>
      <c r="G115" s="95" t="str">
        <f>'Matriz consolidada 2025'!K115</f>
        <v>ESPAÑOL</v>
      </c>
      <c r="H115" s="96" t="str">
        <f>'Matriz consolidada 2025'!P115</f>
        <v>PDF</v>
      </c>
      <c r="I115" s="96" t="str">
        <f>'Matriz consolidada 2025'!S115</f>
        <v>N/A</v>
      </c>
      <c r="J115" s="96" t="str">
        <f>'Matriz consolidada 2025'!T115</f>
        <v>N/A</v>
      </c>
      <c r="K115" s="96" t="str">
        <f>'Matriz consolidada 2025'!AU115</f>
        <v>MEDIO</v>
      </c>
      <c r="L115" s="96" t="str">
        <f>'Matriz consolidada 2025'!AV115</f>
        <v>INFORMACIÓN PÚBLICA</v>
      </c>
      <c r="M115" s="96" t="str">
        <f>'Matriz consolidada 2025'!AW115</f>
        <v>IPB</v>
      </c>
      <c r="N115" s="96" t="str">
        <f>'Matriz consolidada 2025'!AX115</f>
        <v>LEY 1712 DE 2014 LEY DE TRANSPARENCIA Y DERECHO DE ACCESO A LA INFORMACIÓN. ARTÍCULO 6 DEFINICIONES LITERAL B.</v>
      </c>
      <c r="O115" s="96" t="str">
        <f>'Matriz consolidada 2025'!AY115</f>
        <v>N/A</v>
      </c>
      <c r="P115" s="96" t="str">
        <f>'Matriz consolidada 2025'!AZ115</f>
        <v xml:space="preserve">N/A
</v>
      </c>
      <c r="Q115" s="96" t="str">
        <f>'Matriz consolidada 2025'!BA115</f>
        <v>SIN RESERVA</v>
      </c>
      <c r="R115" s="140">
        <f>'Matriz consolidada 2025'!BB115</f>
        <v>45839</v>
      </c>
      <c r="S115" s="97" t="str">
        <f>'Matriz consolidada 2025'!BC115</f>
        <v>N/A</v>
      </c>
    </row>
    <row r="116" spans="1:19" ht="78.75" hidden="1" x14ac:dyDescent="0.2">
      <c r="A116" s="139">
        <f>'Matriz consolidada 2025'!A116</f>
        <v>113</v>
      </c>
      <c r="B116" s="95" t="str">
        <f>'Matriz consolidada 2025'!B116</f>
        <v>MISIONALES</v>
      </c>
      <c r="C116" s="95" t="str">
        <f>'Matriz consolidada 2025'!C116</f>
        <v>GESTIÓN DE LA PROMOCIÓN DE AGENTES Y PRÁCTICAS CULTURALES Y RECREODEPORTIVAS</v>
      </c>
      <c r="D116" s="95" t="str">
        <f>'Matriz consolidada 2025'!D116</f>
        <v>DIRECCIÓN DE ECONOMIA ESTUDIOS Y POLÍTICA</v>
      </c>
      <c r="E116" s="95" t="str">
        <f>'Matriz consolidada 2025'!E116</f>
        <v>ENCUESTA DE PERCEPCIÓN BOGOTÁ 24/7</v>
      </c>
      <c r="F116" s="95" t="str">
        <f>'Matriz consolidada 2025'!J116</f>
        <v>DIGITAL</v>
      </c>
      <c r="G116" s="95" t="str">
        <f>'Matriz consolidada 2025'!K116</f>
        <v>ESPAÑOL</v>
      </c>
      <c r="H116" s="96" t="str">
        <f>'Matriz consolidada 2025'!P116</f>
        <v>PDF</v>
      </c>
      <c r="I116" s="96" t="str">
        <f>'Matriz consolidada 2025'!S116</f>
        <v>N/A</v>
      </c>
      <c r="J116" s="96" t="str">
        <f>'Matriz consolidada 2025'!T116</f>
        <v>N/A</v>
      </c>
      <c r="K116" s="96" t="str">
        <f>'Matriz consolidada 2025'!AU116</f>
        <v>MEDIO</v>
      </c>
      <c r="L116" s="96" t="str">
        <f>'Matriz consolidada 2025'!AV116</f>
        <v>INFORMACIÓN PÚBLICA</v>
      </c>
      <c r="M116" s="96" t="str">
        <f>'Matriz consolidada 2025'!AW116</f>
        <v>IPB</v>
      </c>
      <c r="N116" s="96" t="str">
        <f>'Matriz consolidada 2025'!AX116</f>
        <v>LEY 1712 DE 2014 LEY DE TRANSPARENCIA Y DERECHO DE ACCESO A LA INFORMACIÓN. ARTÍCULO 6 DEFINICIONES LITERAL B.</v>
      </c>
      <c r="O116" s="96" t="str">
        <f>'Matriz consolidada 2025'!AY116</f>
        <v>N/A</v>
      </c>
      <c r="P116" s="96" t="str">
        <f>'Matriz consolidada 2025'!AZ116</f>
        <v xml:space="preserve">N/A
</v>
      </c>
      <c r="Q116" s="96" t="str">
        <f>'Matriz consolidada 2025'!BA116</f>
        <v>SIN RESERVA</v>
      </c>
      <c r="R116" s="140">
        <f>'Matriz consolidada 2025'!BB116</f>
        <v>45839</v>
      </c>
      <c r="S116" s="97" t="str">
        <f>'Matriz consolidada 2025'!BC116</f>
        <v>N/A</v>
      </c>
    </row>
    <row r="117" spans="1:19" ht="409.5" x14ac:dyDescent="0.2">
      <c r="A117" s="139">
        <f>'Matriz consolidada 2025'!A117</f>
        <v>114</v>
      </c>
      <c r="B117" s="95" t="str">
        <f>'Matriz consolidada 2025'!B117</f>
        <v>MISIONALES</v>
      </c>
      <c r="C117" s="95" t="str">
        <f>'Matriz consolidada 2025'!C117</f>
        <v>GESTIÓN DE LA PROMOCIÓN DE AGENTES Y PRÁCTICAS CULTURALES Y RECREODEPORTIVAS</v>
      </c>
      <c r="D117" s="95" t="str">
        <f>'Matriz consolidada 2025'!D117</f>
        <v>DIRECCIÓN DE PERSONAS JURÍDICAS</v>
      </c>
      <c r="E117" s="95" t="str">
        <f>'Matriz consolidada 2025'!E117</f>
        <v>APLICATIVO DJANGO</v>
      </c>
      <c r="F117" s="95" t="str">
        <f>'Matriz consolidada 2025'!J117</f>
        <v>DIGITAL</v>
      </c>
      <c r="G117" s="95" t="str">
        <f>'Matriz consolidada 2025'!K117</f>
        <v>ESPAÑOL</v>
      </c>
      <c r="H117" s="96" t="str">
        <f>'Matriz consolidada 2025'!P117</f>
        <v xml:space="preserve">.CSV .XLSX
</v>
      </c>
      <c r="I117" s="96" t="str">
        <f>'Matriz consolidada 2025'!S117</f>
        <v>N/A</v>
      </c>
      <c r="J117" s="96" t="str">
        <f>'Matriz consolidada 2025'!T117</f>
        <v>N/A</v>
      </c>
      <c r="K117" s="96" t="str">
        <f>'Matriz consolidada 2025'!AU117</f>
        <v>MEDIO</v>
      </c>
      <c r="L117" s="96" t="str">
        <f>'Matriz consolidada 2025'!AV117</f>
        <v>INFORMACIÓN PÚBLICA CLASIFICADA</v>
      </c>
      <c r="M117" s="96" t="str">
        <f>'Matriz consolidada 2025'!AW117</f>
        <v>IPC</v>
      </c>
      <c r="N117" s="96" t="str">
        <f>'Matriz consolidada 2025'!AX117</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117" s="96" t="str">
        <f>'Matriz consolidada 2025'!AY117</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117" s="96" t="str">
        <f>'Matriz consolidada 2025'!AZ117</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117" s="96" t="str">
        <f>'Matriz consolidada 2025'!BA117</f>
        <v>RESERVA PARCIAL</v>
      </c>
      <c r="R117" s="140">
        <f>'Matriz consolidada 2025'!BB117</f>
        <v>45835</v>
      </c>
      <c r="S117" s="97" t="str">
        <f>'Matriz consolidada 2025'!BC117</f>
        <v>PERMANENTE</v>
      </c>
    </row>
    <row r="118" spans="1:19" ht="409.5" x14ac:dyDescent="0.2">
      <c r="A118" s="139">
        <f>'Matriz consolidada 2025'!A118</f>
        <v>115</v>
      </c>
      <c r="B118" s="95" t="str">
        <f>'Matriz consolidada 2025'!B118</f>
        <v>MISIONALES</v>
      </c>
      <c r="C118" s="95" t="str">
        <f>'Matriz consolidada 2025'!C118</f>
        <v>GESTIÓN DE LA PROMOCIÓN DE AGENTES Y PRÁCTICAS CULTURALES Y RECREODEPORTIVAS</v>
      </c>
      <c r="D118" s="95" t="str">
        <f>'Matriz consolidada 2025'!D118</f>
        <v>DIRECCIÓN DE PERSONAS JURÍDICAS</v>
      </c>
      <c r="E118" s="95" t="str">
        <f>'Matriz consolidada 2025'!E118</f>
        <v>EXPEDIENTES ADMINISTRATIVOS DE LOS ORGANISMOS DEPORTIVOS VINCUALDOS AL SISTEMA NACIONAL DEL DEPORTE</v>
      </c>
      <c r="F118" s="95" t="str">
        <f>'Matriz consolidada 2025'!J118</f>
        <v>AMBOS</v>
      </c>
      <c r="G118" s="95" t="str">
        <f>'Matriz consolidada 2025'!K118</f>
        <v>ESPAÑOL</v>
      </c>
      <c r="H118" s="96" t="str">
        <f>'Matriz consolidada 2025'!P118</f>
        <v>PDF</v>
      </c>
      <c r="I118" s="96" t="str">
        <f>'Matriz consolidada 2025'!S118</f>
        <v>PERSONAS JURIDICAS</v>
      </c>
      <c r="J118" s="96" t="str">
        <f>'Matriz consolidada 2025'!T118</f>
        <v>PERSONAS JURIDICAS</v>
      </c>
      <c r="K118" s="96" t="str">
        <f>'Matriz consolidada 2025'!AU118</f>
        <v>MEDIO</v>
      </c>
      <c r="L118" s="96" t="str">
        <f>'Matriz consolidada 2025'!AV118</f>
        <v>INFORMACIÓN PÚBLICA CLASIFICADA</v>
      </c>
      <c r="M118" s="96" t="str">
        <f>'Matriz consolidada 2025'!AW118</f>
        <v>IPC</v>
      </c>
      <c r="N118" s="96" t="str">
        <f>'Matriz consolidada 2025'!AX118</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118" s="96" t="str">
        <f>'Matriz consolidada 2025'!AY118</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118" s="96" t="str">
        <f>'Matriz consolidada 2025'!AZ118</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118" s="96" t="str">
        <f>'Matriz consolidada 2025'!BA118</f>
        <v>RESERVA PARCIAL</v>
      </c>
      <c r="R118" s="140">
        <f>'Matriz consolidada 2025'!BB118</f>
        <v>45835</v>
      </c>
      <c r="S118" s="97" t="str">
        <f>'Matriz consolidada 2025'!BC118</f>
        <v>PERMANENTE</v>
      </c>
    </row>
    <row r="119" spans="1:19" ht="409.5" x14ac:dyDescent="0.2">
      <c r="A119" s="139">
        <f>'Matriz consolidada 2025'!A119</f>
        <v>116</v>
      </c>
      <c r="B119" s="95" t="str">
        <f>'Matriz consolidada 2025'!B119</f>
        <v>MISIONALES</v>
      </c>
      <c r="C119" s="95" t="str">
        <f>'Matriz consolidada 2025'!C119</f>
        <v>GESTIÓN DE LA PROMOCIÓN DE AGENTES Y PRÁCTICAS CULTURALES Y RECREODEPORTIVAS</v>
      </c>
      <c r="D119" s="95" t="str">
        <f>'Matriz consolidada 2025'!D119</f>
        <v>DIRECCIÓN DE PERSONAS JURÍDICAS</v>
      </c>
      <c r="E119" s="95" t="str">
        <f>'Matriz consolidada 2025'!E119</f>
        <v>EXPEDIENTES ADMINISTRATIVOS DE LAS ENTIDADES SIN ANIMO DE LUCRO CON FINES CULTURALES, RECREATIVOS Y/O DEPORTIVOS</v>
      </c>
      <c r="F119" s="95" t="str">
        <f>'Matriz consolidada 2025'!J119</f>
        <v>AMBOS</v>
      </c>
      <c r="G119" s="95" t="str">
        <f>'Matriz consolidada 2025'!K119</f>
        <v>ESPAÑOL</v>
      </c>
      <c r="H119" s="96" t="str">
        <f>'Matriz consolidada 2025'!P119</f>
        <v>PDF</v>
      </c>
      <c r="I119" s="96" t="str">
        <f>'Matriz consolidada 2025'!S119</f>
        <v>INSPECCIONES, VIGILANCIA Y CONTROLES.</v>
      </c>
      <c r="J119" s="96" t="str">
        <f>'Matriz consolidada 2025'!T119</f>
        <v>INSPECCIONES, VIGILANCIA Y CONTROLES.</v>
      </c>
      <c r="K119" s="96" t="str">
        <f>'Matriz consolidada 2025'!AU119</f>
        <v>MEDIO</v>
      </c>
      <c r="L119" s="96" t="str">
        <f>'Matriz consolidada 2025'!AV119</f>
        <v>INFORMACIÓN PÚBLICA CLASIFICADA</v>
      </c>
      <c r="M119" s="96" t="str">
        <f>'Matriz consolidada 2025'!AW119</f>
        <v>IPC</v>
      </c>
      <c r="N119" s="96" t="str">
        <f>'Matriz consolidada 2025'!AX119</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119" s="96" t="str">
        <f>'Matriz consolidada 2025'!AY119</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119" s="96" t="str">
        <f>'Matriz consolidada 2025'!AZ119</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119" s="96" t="str">
        <f>'Matriz consolidada 2025'!BA119</f>
        <v>RESERVA PARCIAL</v>
      </c>
      <c r="R119" s="140">
        <f>'Matriz consolidada 2025'!BB119</f>
        <v>45835</v>
      </c>
      <c r="S119" s="97" t="str">
        <f>'Matriz consolidada 2025'!BC119</f>
        <v>PERMANENTE</v>
      </c>
    </row>
    <row r="120" spans="1:19" ht="409.5" x14ac:dyDescent="0.2">
      <c r="A120" s="139">
        <f>'Matriz consolidada 2025'!A120</f>
        <v>117</v>
      </c>
      <c r="B120" s="95" t="str">
        <f>'Matriz consolidada 2025'!B120</f>
        <v>MISIONALES</v>
      </c>
      <c r="C120" s="95" t="str">
        <f>'Matriz consolidada 2025'!C120</f>
        <v>GESTIÓN DE LA PROMOCIÓN DE AGENTES Y PRÁCTICAS CULTURALES Y RECREODEPORTIVAS</v>
      </c>
      <c r="D120" s="95" t="str">
        <f>'Matriz consolidada 2025'!D120</f>
        <v>DIRECCIÓN DE PERSONAS JURÍDICAS</v>
      </c>
      <c r="E120" s="95" t="str">
        <f>'Matriz consolidada 2025'!E120</f>
        <v>INFORMACION RELACIONADA CON LAS ENTIDADES SIN ANIMO DE LUCRO RECOLECTADA EN LA BASE DE DATOS</v>
      </c>
      <c r="F120" s="95" t="str">
        <f>'Matriz consolidada 2025'!J120</f>
        <v>DIGITAL</v>
      </c>
      <c r="G120" s="95" t="str">
        <f>'Matriz consolidada 2025'!K120</f>
        <v>ESPAÑOL</v>
      </c>
      <c r="H120" s="96" t="str">
        <f>'Matriz consolidada 2025'!P120</f>
        <v xml:space="preserve">.CSV .XLSX
</v>
      </c>
      <c r="I120" s="96" t="str">
        <f>'Matriz consolidada 2025'!S120</f>
        <v>PERSONAS JURIDICAS</v>
      </c>
      <c r="J120" s="96" t="str">
        <f>'Matriz consolidada 2025'!T120</f>
        <v>PERSONAS JURIDICAS</v>
      </c>
      <c r="K120" s="96" t="str">
        <f>'Matriz consolidada 2025'!AU120</f>
        <v>MEDIO</v>
      </c>
      <c r="L120" s="96" t="str">
        <f>'Matriz consolidada 2025'!AV120</f>
        <v>INFORMACIÓN PÚBLICA CLASIFICADA</v>
      </c>
      <c r="M120" s="96" t="str">
        <f>'Matriz consolidada 2025'!AW120</f>
        <v>IPC</v>
      </c>
      <c r="N120" s="96" t="str">
        <f>'Matriz consolidada 2025'!AX120</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120" s="96" t="str">
        <f>'Matriz consolidada 2025'!AY120</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120" s="96" t="str">
        <f>'Matriz consolidada 2025'!AZ120</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120" s="96" t="str">
        <f>'Matriz consolidada 2025'!BA120</f>
        <v>RESERVA PARCIAL</v>
      </c>
      <c r="R120" s="140">
        <f>'Matriz consolidada 2025'!BB120</f>
        <v>45835</v>
      </c>
      <c r="S120" s="97" t="str">
        <f>'Matriz consolidada 2025'!BC120</f>
        <v>PERMANENTE</v>
      </c>
    </row>
    <row r="121" spans="1:19" ht="112.5" x14ac:dyDescent="0.2">
      <c r="A121" s="139">
        <f>'Matriz consolidada 2025'!A121</f>
        <v>118</v>
      </c>
      <c r="B121" s="95" t="str">
        <f>'Matriz consolidada 2025'!B121</f>
        <v>APOYO</v>
      </c>
      <c r="C121" s="95" t="str">
        <f>'Matriz consolidada 2025'!C121</f>
        <v>GESTIÓN JURÍDICA</v>
      </c>
      <c r="D121" s="95" t="str">
        <f>'Matriz consolidada 2025'!D121</f>
        <v>OFICINA JURÍDICA</v>
      </c>
      <c r="E121" s="95" t="str">
        <f>'Matriz consolidada 2025'!E121</f>
        <v>ACTAS</v>
      </c>
      <c r="F121" s="95" t="str">
        <f>'Matriz consolidada 2025'!J121</f>
        <v>DIGITAL</v>
      </c>
      <c r="G121" s="95" t="str">
        <f>'Matriz consolidada 2025'!K121</f>
        <v>ESPAÑOL</v>
      </c>
      <c r="H121" s="96" t="str">
        <f>'Matriz consolidada 2025'!P121</f>
        <v>.DOC, .XLS, .PPT, .PDF</v>
      </c>
      <c r="I121" s="96" t="str">
        <f>'Matriz consolidada 2025'!S121</f>
        <v>ACTAS</v>
      </c>
      <c r="J121" s="96" t="str">
        <f>'Matriz consolidada 2025'!T121</f>
        <v>ACTAS DE COMITÉ DE CONCILIACIÓN</v>
      </c>
      <c r="K121" s="96" t="str">
        <f>'Matriz consolidada 2025'!AU121</f>
        <v>MEDIO</v>
      </c>
      <c r="L121" s="96" t="str">
        <f>'Matriz consolidada 2025'!AV121</f>
        <v>INFORMACIÓN PÚBLICA RESERVADA</v>
      </c>
      <c r="M121" s="96" t="str">
        <f>'Matriz consolidada 2025'!AW121</f>
        <v>IPR</v>
      </c>
      <c r="N121" s="96" t="str">
        <f>'Matriz consolidada 2025'!AX121</f>
        <v>LEY 1712 DE 2014  ARTÍCULO 19 PARÁGRAFO "SE EXCEPTÚAN TAMBIÉN LOS DOCUMENTOS QUE CONTENGAN LAS OPINIONES O PUNTOS DE VISTA QUE FORMEN PARTE DEL PROCESO DELIBERATIVO DE LOS SERVIDORES PÚBLICOS."</v>
      </c>
      <c r="O121" s="96" t="str">
        <f>'Matriz consolidada 2025'!AY121</f>
        <v>LEY 1712 DE 2014 ARTÍCULO 19 PARÁGRAFO: SE EXCEPTÚAN TAMBIÉN LOS DOCUMENTOS QUE CONTENGAN LAS OPINIONES O PUNTOS DE VISTA QUE FORMEN PARTE DEL PROCESO DELIBERATIVO DE LOS SERVIDORES PÚBLICOS</v>
      </c>
      <c r="P121" s="96" t="str">
        <f>'Matriz consolidada 2025'!AZ121</f>
        <v xml:space="preserve">LEY 1712 DE 2014 ARTÍCULO 19  </v>
      </c>
      <c r="Q121" s="96" t="str">
        <f>'Matriz consolidada 2025'!BA121</f>
        <v>RESERVA PARCIAL</v>
      </c>
      <c r="R121" s="140">
        <f>'Matriz consolidada 2025'!BB121</f>
        <v>45838</v>
      </c>
      <c r="S121" s="97" t="str">
        <f>'Matriz consolidada 2025'!BC121</f>
        <v>PERMANENTE</v>
      </c>
    </row>
    <row r="122" spans="1:19" ht="78.75" hidden="1" x14ac:dyDescent="0.2">
      <c r="A122" s="139">
        <f>'Matriz consolidada 2025'!A122</f>
        <v>119</v>
      </c>
      <c r="B122" s="95" t="str">
        <f>'Matriz consolidada 2025'!B122</f>
        <v>APOYO</v>
      </c>
      <c r="C122" s="95" t="str">
        <f>'Matriz consolidada 2025'!C122</f>
        <v>GESTIÓN JURÍDICA</v>
      </c>
      <c r="D122" s="95" t="str">
        <f>'Matriz consolidada 2025'!D122</f>
        <v>OFICINA JURÍDICA</v>
      </c>
      <c r="E122" s="95" t="str">
        <f>'Matriz consolidada 2025'!E122</f>
        <v>ACTAS</v>
      </c>
      <c r="F122" s="95" t="str">
        <f>'Matriz consolidada 2025'!J122</f>
        <v>DIGITAL</v>
      </c>
      <c r="G122" s="95" t="str">
        <f>'Matriz consolidada 2025'!K122</f>
        <v>ESPAÑOL</v>
      </c>
      <c r="H122" s="96" t="str">
        <f>'Matriz consolidada 2025'!P122</f>
        <v>.DOC, .XLS, .PPT, .PDF</v>
      </c>
      <c r="I122" s="96" t="str">
        <f>'Matriz consolidada 2025'!S122</f>
        <v>ACTAS</v>
      </c>
      <c r="J122" s="96" t="str">
        <f>'Matriz consolidada 2025'!T122</f>
        <v>ACTAS COMITÉ INTERSECTORIAL DE COORDINACIÓN JURÍDICA 
ACTAS ÓRGANO DE CUMPLIMIENTO NORMATIVO</v>
      </c>
      <c r="K122" s="96" t="str">
        <f>'Matriz consolidada 2025'!AU122</f>
        <v>BAJO</v>
      </c>
      <c r="L122" s="96" t="str">
        <f>'Matriz consolidada 2025'!AV122</f>
        <v>INFORMACIÓN PÚBLICA</v>
      </c>
      <c r="M122" s="96" t="str">
        <f>'Matriz consolidada 2025'!AW122</f>
        <v>IPB</v>
      </c>
      <c r="N122" s="96" t="str">
        <f>'Matriz consolidada 2025'!AX122</f>
        <v>LEY 1712 DE 2014 LEY DE TRANSPARENCIA Y DERECHO DE ACCESO A LA INFORMACIÓN. ARTÍCULO 6 DEFINICIONES LITERAL B.</v>
      </c>
      <c r="O122" s="96" t="str">
        <f>'Matriz consolidada 2025'!AY122</f>
        <v>N/A</v>
      </c>
      <c r="P122" s="96" t="str">
        <f>'Matriz consolidada 2025'!AZ122</f>
        <v xml:space="preserve">N/A
</v>
      </c>
      <c r="Q122" s="96" t="str">
        <f>'Matriz consolidada 2025'!BA122</f>
        <v>SIN RESERVA</v>
      </c>
      <c r="R122" s="140">
        <f>'Matriz consolidada 2025'!BB122</f>
        <v>45838</v>
      </c>
      <c r="S122" s="97" t="str">
        <f>'Matriz consolidada 2025'!BC122</f>
        <v>N/A</v>
      </c>
    </row>
    <row r="123" spans="1:19" ht="67.5" hidden="1" x14ac:dyDescent="0.2">
      <c r="A123" s="139">
        <f>'Matriz consolidada 2025'!A123</f>
        <v>120</v>
      </c>
      <c r="B123" s="95" t="str">
        <f>'Matriz consolidada 2025'!B123</f>
        <v>APOYO</v>
      </c>
      <c r="C123" s="95" t="str">
        <f>'Matriz consolidada 2025'!C123</f>
        <v>GESTIÓN JURÍDICA</v>
      </c>
      <c r="D123" s="95" t="str">
        <f>'Matriz consolidada 2025'!D123</f>
        <v>OFICINA JURÍDICA</v>
      </c>
      <c r="E123" s="95" t="str">
        <f>'Matriz consolidada 2025'!E123</f>
        <v>CONCEPTOS JURÍDICOS</v>
      </c>
      <c r="F123" s="95" t="str">
        <f>'Matriz consolidada 2025'!J123</f>
        <v>DIGITAL</v>
      </c>
      <c r="G123" s="95" t="str">
        <f>'Matriz consolidada 2025'!K123</f>
        <v>ESPAÑOL</v>
      </c>
      <c r="H123" s="96" t="str">
        <f>'Matriz consolidada 2025'!P123</f>
        <v>.DOC, .XLS, .PPT, .PDF</v>
      </c>
      <c r="I123" s="96" t="str">
        <f>'Matriz consolidada 2025'!S123</f>
        <v>CONCEPTOS PROYECTOS</v>
      </c>
      <c r="J123" s="96" t="str">
        <f>'Matriz consolidada 2025'!T123</f>
        <v>CONCEPTOS JURÍDICOS 
PROYECTOS DE LEY
PROYECTOS DE DECRETO
PROYECTOS DE ACUERDO</v>
      </c>
      <c r="K123" s="96" t="str">
        <f>'Matriz consolidada 2025'!AU123</f>
        <v>MEDIO</v>
      </c>
      <c r="L123" s="96" t="str">
        <f>'Matriz consolidada 2025'!AV123</f>
        <v>INFORMACIÓN PÚBLICA</v>
      </c>
      <c r="M123" s="96" t="str">
        <f>'Matriz consolidada 2025'!AW123</f>
        <v>IPB</v>
      </c>
      <c r="N123" s="96" t="str">
        <f>'Matriz consolidada 2025'!AX123</f>
        <v>LEY 1712 DE 2014 LEY DE TRANSPARENCIA Y DERECHO DE ACCESO A LA INFORMACIÓN. ARTÍCULO 6 DEFINICIONES LITERAL B.</v>
      </c>
      <c r="O123" s="96" t="str">
        <f>'Matriz consolidada 2025'!AY123</f>
        <v>N/A</v>
      </c>
      <c r="P123" s="96" t="str">
        <f>'Matriz consolidada 2025'!AZ123</f>
        <v xml:space="preserve">N/A
</v>
      </c>
      <c r="Q123" s="96" t="str">
        <f>'Matriz consolidada 2025'!BA123</f>
        <v>SIN RESERVA</v>
      </c>
      <c r="R123" s="140">
        <f>'Matriz consolidada 2025'!BB123</f>
        <v>45838</v>
      </c>
      <c r="S123" s="97" t="str">
        <f>'Matriz consolidada 2025'!BC123</f>
        <v>N/A</v>
      </c>
    </row>
    <row r="124" spans="1:19" ht="371.25" x14ac:dyDescent="0.2">
      <c r="A124" s="139">
        <f>'Matriz consolidada 2025'!A124</f>
        <v>121</v>
      </c>
      <c r="B124" s="95" t="str">
        <f>'Matriz consolidada 2025'!B124</f>
        <v>APOYO</v>
      </c>
      <c r="C124" s="95" t="str">
        <f>'Matriz consolidada 2025'!C124</f>
        <v>GESTIÓN JURÍDICA</v>
      </c>
      <c r="D124" s="95" t="str">
        <f>'Matriz consolidada 2025'!D124</f>
        <v>OFICINA JURÍDICA</v>
      </c>
      <c r="E124" s="95" t="str">
        <f>'Matriz consolidada 2025'!E124</f>
        <v>DEFENSA JUDICIAL Y EXTRAJUDICIAL</v>
      </c>
      <c r="F124" s="95" t="str">
        <f>'Matriz consolidada 2025'!J124</f>
        <v>DIGITAL</v>
      </c>
      <c r="G124" s="95" t="str">
        <f>'Matriz consolidada 2025'!K124</f>
        <v>ESPAÑOL</v>
      </c>
      <c r="H124" s="96" t="str">
        <f>'Matriz consolidada 2025'!P124</f>
        <v>.DOC, .XLS, .PPT, .PDF</v>
      </c>
      <c r="I124" s="96" t="str">
        <f>'Matriz consolidada 2025'!S124</f>
        <v>CONCILIACIONES PREJUDICIALES, II) PROCESOS Y III) ACCIONES CONSTITUCIONALES</v>
      </c>
      <c r="J124" s="96" t="str">
        <f>'Matriz consolidada 2025'!T124</f>
        <v xml:space="preserve">CONCILIACIONES PREJUDICIALES
PROCESOS JUDICIALES CONTENCIOSOS ADMINISTRATIVOS DE NULIDAD
PROCESOS CONTENCIOSOS ADMINISTRATIVOS DE NULIDAD Y RESTABLECIMIENTO DEL DERECHO
PROCESOS CONTENCIOSOS ADMINISTRATIVOS DE REPARACIÓN DIRECTA
PROCESOS CONTENCIOSOS ADMINISTRATIVOS CONTRACTUALES
PROCESOS CONTENCIOSOS ADMINISTRATIVOS DE REPETICIÓN
PROCESOS CIVILES
PROCESOS PENALES
PROCESOS LABORALES
PROCESOS ADMINISTRATIVOS SANCIONATORIOS
ACCIONES DE GRUPO
ACCIONES DE TUTELA
</v>
      </c>
      <c r="K124" s="96" t="str">
        <f>'Matriz consolidada 2025'!AU124</f>
        <v>MEDIO</v>
      </c>
      <c r="L124" s="96" t="str">
        <f>'Matriz consolidada 2025'!AV124</f>
        <v>INFORMACIÓN PÚBLICA RESERVADA</v>
      </c>
      <c r="M124" s="96" t="str">
        <f>'Matriz consolidada 2025'!AW124</f>
        <v>IPR</v>
      </c>
      <c r="N124" s="96" t="str">
        <f>'Matriz consolidada 2025'!AX124</f>
        <v>LEY 1712   DE 2014 ARTÍCULO 19 LITERAL E "EL DEBIDO PROCESO Y LA IGUALDAD DE LAS PARTES EN LOS PROCESOS JUDICIALES."</v>
      </c>
      <c r="O124" s="96" t="str">
        <f>'Matriz consolidada 2025'!AY124</f>
        <v>CONSTITUCIÓN POLÍTICA DE COLOMBIA ARTÍCULO 29. EL DEBIDO PROCESO SE APLICARÁ A TODA CLASE DE ACTUACIONES JUDICIALES Y ADMINISTRATIVAS.
NADIE PODRÁ SER JUZGADO SINO CONFORME A LEYES PREEXISTENTES AL ACTO QUE SE LE IMPUTA, ANTE JUEZ O TRIBUNAL COMPETENTE Y CON OBSERVANCIA DE LA PLENITUD DE LAS FORMAS PROPIAS DE CADA JUICIO.
EN MATERIA PENAL, LA LEY PERMISIVA O FAVORABLE, AUN CUANDO SEA POSTERIOR, SE APLICARÁ DE PREFERENCIA A LA RESTRICTIVA O DESFAVORABLE.
TODA PERSONA SE PRESUME INOCENTE MIENTRAS NO SE LA HAYA DECLARADO JUDICIALMENTE CULPABLE. QUIEN SEA SINDICADO TIENE DERECHO A LA DEFENSA Y A LA ASISTENCIA DE UN ABOGADO ESCOGIDO POR ÉL, O DE OFICIO, DURANTE LA INVESTIGACIÓN Y EL JUZGAMIENTO; A UN DEBIDO PROCESO PÚBLICO SIN DILACIONES INJUSTIFICADAS; A PRESENTAR PRUEBAS Y A CONTROVERTIR LAS QUE SE ALLEGUEN EN SU CONTRA; A IMPUGNAR LA SENTENCIA CONDENATORIA, Y A NO SER JUZGADO DOS VECES POR EL MISMO HECHO.
ES NULA, DE PLENO DERECHO, LA PRUEBA OBTENIDA CON VIOLACIÓN DEL DEBIDO PROCESO.
LEY 1564  DE 2012 CÓDIGO GENERAL DEL PROCESO ARTÍCULO 3: LAS ACTUACIONES SE CUMPLIRÁN EN FORMA ORAL, PÚBLICA Y EN AUDIENCIAS, SALVO LAS QUE EXPRESAMENTE SE AUTORICE REALIZAR POR ESCRITO O ESTÉN AMPARADAS POR RESERVA.</v>
      </c>
      <c r="P124" s="96" t="str">
        <f>'Matriz consolidada 2025'!AZ124</f>
        <v>LEY 1712 DE 2014 ARTÍCULO 19   
LEY 1564  DE 2012 CÓDIGO GENERAL DEL PROCESO</v>
      </c>
      <c r="Q124" s="96" t="str">
        <f>'Matriz consolidada 2025'!BA124</f>
        <v>RESERVA PARCIAL</v>
      </c>
      <c r="R124" s="140">
        <f>'Matriz consolidada 2025'!BB124</f>
        <v>45838</v>
      </c>
      <c r="S124" s="97" t="str">
        <f>'Matriz consolidada 2025'!BC124</f>
        <v>PERMANENTE</v>
      </c>
    </row>
    <row r="125" spans="1:19" ht="56.25" hidden="1" x14ac:dyDescent="0.2">
      <c r="A125" s="139">
        <f>'Matriz consolidada 2025'!A125</f>
        <v>122</v>
      </c>
      <c r="B125" s="95" t="str">
        <f>'Matriz consolidada 2025'!B125</f>
        <v>APOYO</v>
      </c>
      <c r="C125" s="95" t="str">
        <f>'Matriz consolidada 2025'!C125</f>
        <v>GESTIÓN JURÍDICA</v>
      </c>
      <c r="D125" s="95" t="str">
        <f>'Matriz consolidada 2025'!D125</f>
        <v>OFICINA JURÍDICA</v>
      </c>
      <c r="E125" s="95" t="str">
        <f>'Matriz consolidada 2025'!E125</f>
        <v>INFORMES</v>
      </c>
      <c r="F125" s="95" t="str">
        <f>'Matriz consolidada 2025'!J125</f>
        <v>DIGITAL</v>
      </c>
      <c r="G125" s="95" t="str">
        <f>'Matriz consolidada 2025'!K125</f>
        <v>ESPAÑOL</v>
      </c>
      <c r="H125" s="96" t="str">
        <f>'Matriz consolidada 2025'!P125</f>
        <v>.DOC, .XLS, .PPT, .PDF</v>
      </c>
      <c r="I125" s="96" t="str">
        <f>'Matriz consolidada 2025'!S125</f>
        <v>INFORMES</v>
      </c>
      <c r="J125" s="96" t="str">
        <f>'Matriz consolidada 2025'!T125</f>
        <v>INFORMES A CIUDADANOS Y OTRAS ENTIDADES</v>
      </c>
      <c r="K125" s="96" t="str">
        <f>'Matriz consolidada 2025'!AU125</f>
        <v>BAJO</v>
      </c>
      <c r="L125" s="96" t="str">
        <f>'Matriz consolidada 2025'!AV125</f>
        <v>INFORMACIÓN PÚBLICA</v>
      </c>
      <c r="M125" s="96" t="str">
        <f>'Matriz consolidada 2025'!AW125</f>
        <v>IPB</v>
      </c>
      <c r="N125" s="96" t="str">
        <f>'Matriz consolidada 2025'!AX125</f>
        <v>LEY 1712 DE 2014 LEY DE TRANSPARENCIA Y DERECHO DE ACCESO A LA INFORMACIÓN. ARTÍCULO 6 DEFINICIONES LITERAL B.</v>
      </c>
      <c r="O125" s="96" t="str">
        <f>'Matriz consolidada 2025'!AY125</f>
        <v>N/A</v>
      </c>
      <c r="P125" s="96" t="str">
        <f>'Matriz consolidada 2025'!AZ125</f>
        <v xml:space="preserve">N/A
</v>
      </c>
      <c r="Q125" s="96" t="str">
        <f>'Matriz consolidada 2025'!BA125</f>
        <v>SIN RESERVA</v>
      </c>
      <c r="R125" s="140">
        <f>'Matriz consolidada 2025'!BB125</f>
        <v>45838</v>
      </c>
      <c r="S125" s="97" t="str">
        <f>'Matriz consolidada 2025'!BC125</f>
        <v>N/A</v>
      </c>
    </row>
    <row r="126" spans="1:19" ht="56.25" hidden="1" x14ac:dyDescent="0.2">
      <c r="A126" s="139">
        <f>'Matriz consolidada 2025'!A126</f>
        <v>123</v>
      </c>
      <c r="B126" s="95" t="str">
        <f>'Matriz consolidada 2025'!B126</f>
        <v>ESTRATEGICOS</v>
      </c>
      <c r="C126" s="95" t="str">
        <f>'Matriz consolidada 2025'!C126</f>
        <v>COMUNICACIÓN ESTRATÉGICA</v>
      </c>
      <c r="D126" s="95" t="str">
        <f>'Matriz consolidada 2025'!D126</f>
        <v>OFICINA ASESORA DE COMUNICACIONES</v>
      </c>
      <c r="E126" s="95" t="str">
        <f>'Matriz consolidada 2025'!E126</f>
        <v>PORTAL WEB</v>
      </c>
      <c r="F126" s="95" t="str">
        <f>'Matriz consolidada 2025'!J126</f>
        <v>DIGITAL</v>
      </c>
      <c r="G126" s="95" t="str">
        <f>'Matriz consolidada 2025'!K126</f>
        <v>ESPAÑOL</v>
      </c>
      <c r="H126" s="96" t="str">
        <f>'Matriz consolidada 2025'!P126</f>
        <v>FORMATOS EN JPG, PNG, PDF, EXCEL, WORD.</v>
      </c>
      <c r="I126" s="96" t="str">
        <f>'Matriz consolidada 2025'!S126</f>
        <v>N/A</v>
      </c>
      <c r="J126" s="96" t="str">
        <f>'Matriz consolidada 2025'!T126</f>
        <v>N/A</v>
      </c>
      <c r="K126" s="96" t="str">
        <f>'Matriz consolidada 2025'!AU126</f>
        <v>ALTO</v>
      </c>
      <c r="L126" s="96" t="str">
        <f>'Matriz consolidada 2025'!AV126</f>
        <v>INFORMACIÓN PÚBLICA</v>
      </c>
      <c r="M126" s="96" t="str">
        <f>'Matriz consolidada 2025'!AW126</f>
        <v>IPB</v>
      </c>
      <c r="N126" s="96" t="str">
        <f>'Matriz consolidada 2025'!AX126</f>
        <v>LEY 1712 DE 2014 LEY DE TRANSPARENCIA Y DERECHO DE ACCESO A LA INFORMACIÓN. ARTÍCULO 6 DEFINICIONES LITERAL B.</v>
      </c>
      <c r="O126" s="96" t="str">
        <f>'Matriz consolidada 2025'!AY126</f>
        <v>N/A</v>
      </c>
      <c r="P126" s="96" t="str">
        <f>'Matriz consolidada 2025'!AZ126</f>
        <v xml:space="preserve">N/A
</v>
      </c>
      <c r="Q126" s="96" t="str">
        <f>'Matriz consolidada 2025'!BA126</f>
        <v>SIN RESERVA</v>
      </c>
      <c r="R126" s="140">
        <f>'Matriz consolidada 2025'!BB126</f>
        <v>45975</v>
      </c>
      <c r="S126" s="97" t="str">
        <f>'Matriz consolidada 2025'!BC126</f>
        <v>N/A</v>
      </c>
    </row>
    <row r="127" spans="1:19" ht="191.25" x14ac:dyDescent="0.2">
      <c r="A127" s="139">
        <f>'Matriz consolidada 2025'!A127</f>
        <v>124</v>
      </c>
      <c r="B127" s="95" t="str">
        <f>'Matriz consolidada 2025'!B127</f>
        <v>ESTRATEGICOS</v>
      </c>
      <c r="C127" s="95" t="str">
        <f>'Matriz consolidada 2025'!C127</f>
        <v>COMUNICACIÓN ESTRATÉGICA</v>
      </c>
      <c r="D127" s="95" t="str">
        <f>'Matriz consolidada 2025'!D127</f>
        <v>OFICINA ASESORA DE COMUNICACIONES</v>
      </c>
      <c r="E127" s="95" t="str">
        <f>'Matriz consolidada 2025'!E127</f>
        <v>CULTUNET</v>
      </c>
      <c r="F127" s="95" t="str">
        <f>'Matriz consolidada 2025'!J127</f>
        <v>DIGITAL</v>
      </c>
      <c r="G127" s="95" t="str">
        <f>'Matriz consolidada 2025'!K127</f>
        <v>ESPAÑOL</v>
      </c>
      <c r="H127" s="96" t="str">
        <f>'Matriz consolidada 2025'!P127</f>
        <v>FORMATOS EN JPG, PNG, PDF, EXCEL, WORD.</v>
      </c>
      <c r="I127" s="96" t="str">
        <f>'Matriz consolidada 2025'!S127</f>
        <v>N/A</v>
      </c>
      <c r="J127" s="96" t="str">
        <f>'Matriz consolidada 2025'!T127</f>
        <v>N/A</v>
      </c>
      <c r="K127" s="96" t="str">
        <f>'Matriz consolidada 2025'!AU127</f>
        <v>MEDIO</v>
      </c>
      <c r="L127" s="96" t="str">
        <f>'Matriz consolidada 2025'!AV127</f>
        <v>INFORMACIÓN PÚBLICA CLASIFICADA</v>
      </c>
      <c r="M127" s="96" t="str">
        <f>'Matriz consolidada 2025'!AW127</f>
        <v>IPC</v>
      </c>
      <c r="N127" s="96" t="str">
        <f>'Matriz consolidada 2025'!AX127</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O127" s="96" t="str">
        <f>'Matriz consolidada 2025'!AY127</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P127" s="96" t="str">
        <f>'Matriz consolidada 2025'!AZ127</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Q127" s="96" t="str">
        <f>'Matriz consolidada 2025'!BA127</f>
        <v>SIN RESERVA</v>
      </c>
      <c r="R127" s="140">
        <f>'Matriz consolidada 2025'!BB127</f>
        <v>45975</v>
      </c>
      <c r="S127" s="97" t="str">
        <f>'Matriz consolidada 2025'!BC127</f>
        <v>N/A</v>
      </c>
    </row>
    <row r="128" spans="1:19" ht="56.25" hidden="1" x14ac:dyDescent="0.2">
      <c r="A128" s="139">
        <f>'Matriz consolidada 2025'!A128</f>
        <v>125</v>
      </c>
      <c r="B128" s="95" t="str">
        <f>'Matriz consolidada 2025'!B128</f>
        <v>ESTRATEGICOS</v>
      </c>
      <c r="C128" s="95" t="str">
        <f>'Matriz consolidada 2025'!C128</f>
        <v>COMUNICACIÓN ESTRATÉGICA</v>
      </c>
      <c r="D128" s="95" t="str">
        <f>'Matriz consolidada 2025'!D128</f>
        <v>OFICINA ASESORA DE COMUNICACIONES</v>
      </c>
      <c r="E128" s="95" t="str">
        <f>'Matriz consolidada 2025'!E128</f>
        <v xml:space="preserve">ARCHIVO AUDIOVISUAL </v>
      </c>
      <c r="F128" s="95" t="str">
        <f>'Matriz consolidada 2025'!J128</f>
        <v>DIGITAL</v>
      </c>
      <c r="G128" s="95" t="str">
        <f>'Matriz consolidada 2025'!K128</f>
        <v>ESPAÑOL</v>
      </c>
      <c r="H128" s="96" t="str">
        <f>'Matriz consolidada 2025'!P128</f>
        <v>JPG, PNG, MP4, MOV</v>
      </c>
      <c r="I128" s="96" t="str">
        <f>'Matriz consolidada 2025'!S128</f>
        <v>N/A</v>
      </c>
      <c r="J128" s="96" t="str">
        <f>'Matriz consolidada 2025'!T128</f>
        <v>N/A</v>
      </c>
      <c r="K128" s="96" t="str">
        <f>'Matriz consolidada 2025'!AU128</f>
        <v>MEDIO</v>
      </c>
      <c r="L128" s="96" t="str">
        <f>'Matriz consolidada 2025'!AV128</f>
        <v>INFORMACIÓN PÚBLICA</v>
      </c>
      <c r="M128" s="96" t="str">
        <f>'Matriz consolidada 2025'!AW128</f>
        <v>IPB</v>
      </c>
      <c r="N128" s="96" t="str">
        <f>'Matriz consolidada 2025'!AX128</f>
        <v>LEY 1712 DE 2014 LEY DE TRANSPARENCIA Y DERECHO DE ACCESO A LA INFORMACIÓN. ARTÍCULO 6 DEFINICIONES LITERAL B.</v>
      </c>
      <c r="O128" s="96" t="str">
        <f>'Matriz consolidada 2025'!AY128</f>
        <v>N/A</v>
      </c>
      <c r="P128" s="96" t="str">
        <f>'Matriz consolidada 2025'!AZ128</f>
        <v xml:space="preserve">N/A
</v>
      </c>
      <c r="Q128" s="96" t="str">
        <f>'Matriz consolidada 2025'!BA128</f>
        <v>SIN RESERVA</v>
      </c>
      <c r="R128" s="140">
        <f>'Matriz consolidada 2025'!BB128</f>
        <v>45975</v>
      </c>
      <c r="S128" s="97" t="str">
        <f>'Matriz consolidada 2025'!BC128</f>
        <v>N/A</v>
      </c>
    </row>
    <row r="129" spans="1:19" ht="56.25" hidden="1" x14ac:dyDescent="0.2">
      <c r="A129" s="139">
        <f>'Matriz consolidada 2025'!A129</f>
        <v>126</v>
      </c>
      <c r="B129" s="95" t="str">
        <f>'Matriz consolidada 2025'!B129</f>
        <v>ESTRATEGICOS</v>
      </c>
      <c r="C129" s="95" t="str">
        <f>'Matriz consolidada 2025'!C129</f>
        <v>COMUNICACIÓN ESTRATÉGICA</v>
      </c>
      <c r="D129" s="95" t="str">
        <f>'Matriz consolidada 2025'!D129</f>
        <v>OFICINA ASESORA DE COMUNICACIONES</v>
      </c>
      <c r="E129" s="95" t="str">
        <f>'Matriz consolidada 2025'!E129</f>
        <v xml:space="preserve">REDES SOCIALES </v>
      </c>
      <c r="F129" s="95" t="str">
        <f>'Matriz consolidada 2025'!J129</f>
        <v>DIGITAL</v>
      </c>
      <c r="G129" s="95" t="str">
        <f>'Matriz consolidada 2025'!K129</f>
        <v>ESPAÑOL</v>
      </c>
      <c r="H129" s="96" t="str">
        <f>'Matriz consolidada 2025'!P129</f>
        <v>JPG, PNG, MP4, MOV</v>
      </c>
      <c r="I129" s="96" t="str">
        <f>'Matriz consolidada 2025'!S129</f>
        <v>N/A</v>
      </c>
      <c r="J129" s="96" t="str">
        <f>'Matriz consolidada 2025'!T129</f>
        <v>N/A</v>
      </c>
      <c r="K129" s="96" t="str">
        <f>'Matriz consolidada 2025'!AU129</f>
        <v>ALTO</v>
      </c>
      <c r="L129" s="96" t="str">
        <f>'Matriz consolidada 2025'!AV129</f>
        <v>INFORMACIÓN PÚBLICA</v>
      </c>
      <c r="M129" s="96" t="str">
        <f>'Matriz consolidada 2025'!AW129</f>
        <v>IPB</v>
      </c>
      <c r="N129" s="96" t="str">
        <f>'Matriz consolidada 2025'!AX129</f>
        <v>LEY 1712 DE 2014 LEY DE TRANSPARENCIA Y DERECHO DE ACCESO A LA INFORMACIÓN. ARTÍCULO 6 DEFINICIONES LITERAL B.</v>
      </c>
      <c r="O129" s="96" t="str">
        <f>'Matriz consolidada 2025'!AY129</f>
        <v>N/A</v>
      </c>
      <c r="P129" s="96" t="str">
        <f>'Matriz consolidada 2025'!AZ129</f>
        <v xml:space="preserve">N/A
</v>
      </c>
      <c r="Q129" s="96" t="str">
        <f>'Matriz consolidada 2025'!BA129</f>
        <v>SIN RESERVA</v>
      </c>
      <c r="R129" s="140">
        <f>'Matriz consolidada 2025'!BB129</f>
        <v>45975</v>
      </c>
      <c r="S129" s="97" t="str">
        <f>'Matriz consolidada 2025'!BC129</f>
        <v>N/A</v>
      </c>
    </row>
    <row r="130" spans="1:19" ht="56.25" hidden="1" x14ac:dyDescent="0.2">
      <c r="A130" s="139">
        <f>'Matriz consolidada 2025'!A130</f>
        <v>127</v>
      </c>
      <c r="B130" s="95" t="str">
        <f>'Matriz consolidada 2025'!B130</f>
        <v>ESTRATEGICOS</v>
      </c>
      <c r="C130" s="95" t="str">
        <f>'Matriz consolidada 2025'!C130</f>
        <v>COMUNICACIÓN ESTRATÉGICA</v>
      </c>
      <c r="D130" s="95" t="str">
        <f>'Matriz consolidada 2025'!D130</f>
        <v>OFICINA ASESORA DE COMUNICACIONES</v>
      </c>
      <c r="E130" s="95" t="str">
        <f>'Matriz consolidada 2025'!E130</f>
        <v>PORTAL WEB</v>
      </c>
      <c r="F130" s="95" t="str">
        <f>'Matriz consolidada 2025'!J130</f>
        <v>DIGITAL</v>
      </c>
      <c r="G130" s="95" t="str">
        <f>'Matriz consolidada 2025'!K130</f>
        <v>ESPAÑOL</v>
      </c>
      <c r="H130" s="96" t="str">
        <f>'Matriz consolidada 2025'!P130</f>
        <v>FORMATOS EN JPG, PNG, PDF, EXCEL, WORD.</v>
      </c>
      <c r="I130" s="96" t="str">
        <f>'Matriz consolidada 2025'!S130</f>
        <v>N/A</v>
      </c>
      <c r="J130" s="96" t="str">
        <f>'Matriz consolidada 2025'!T130</f>
        <v>N/A</v>
      </c>
      <c r="K130" s="96" t="str">
        <f>'Matriz consolidada 2025'!AU130</f>
        <v>ALTO</v>
      </c>
      <c r="L130" s="96" t="str">
        <f>'Matriz consolidada 2025'!AV130</f>
        <v>INFORMACIÓN PÚBLICA</v>
      </c>
      <c r="M130" s="96" t="str">
        <f>'Matriz consolidada 2025'!AW130</f>
        <v>IPB</v>
      </c>
      <c r="N130" s="96" t="str">
        <f>'Matriz consolidada 2025'!AX130</f>
        <v>LEY 1712 DE 2014 LEY DE TRANSPARENCIA Y DERECHO DE ACCESO A LA INFORMACIÓN. ARTÍCULO 6 DEFINICIONES LITERAL B.</v>
      </c>
      <c r="O130" s="96" t="str">
        <f>'Matriz consolidada 2025'!AY130</f>
        <v>N/A</v>
      </c>
      <c r="P130" s="96" t="str">
        <f>'Matriz consolidada 2025'!AZ130</f>
        <v xml:space="preserve">N/A
</v>
      </c>
      <c r="Q130" s="96" t="str">
        <f>'Matriz consolidada 2025'!BA130</f>
        <v>SIN RESERVA</v>
      </c>
      <c r="R130" s="140">
        <f>'Matriz consolidada 2025'!BB130</f>
        <v>45975</v>
      </c>
      <c r="S130" s="97" t="str">
        <f>'Matriz consolidada 2025'!BC130</f>
        <v>N/A</v>
      </c>
    </row>
    <row r="131" spans="1:19" ht="191.25" x14ac:dyDescent="0.2">
      <c r="A131" s="139">
        <f>'Matriz consolidada 2025'!A131</f>
        <v>128</v>
      </c>
      <c r="B131" s="95" t="str">
        <f>'Matriz consolidada 2025'!B131</f>
        <v>ESTRATEGICOS</v>
      </c>
      <c r="C131" s="95" t="str">
        <f>'Matriz consolidada 2025'!C131</f>
        <v>COMUNICACIÓN ESTRATÉGICA</v>
      </c>
      <c r="D131" s="95" t="str">
        <f>'Matriz consolidada 2025'!D131</f>
        <v>OFICINA ASESORA DE COMUNICACIONES</v>
      </c>
      <c r="E131" s="95" t="str">
        <f>'Matriz consolidada 2025'!E131</f>
        <v>CULTUNET</v>
      </c>
      <c r="F131" s="95" t="str">
        <f>'Matriz consolidada 2025'!J131</f>
        <v>DIGITAL</v>
      </c>
      <c r="G131" s="95" t="str">
        <f>'Matriz consolidada 2025'!K131</f>
        <v>ESPAÑOL</v>
      </c>
      <c r="H131" s="96" t="str">
        <f>'Matriz consolidada 2025'!P131</f>
        <v>FORMATOS EN JPG, PNG, PDF, EXCEL, WORD.</v>
      </c>
      <c r="I131" s="96" t="str">
        <f>'Matriz consolidada 2025'!S131</f>
        <v>N/A</v>
      </c>
      <c r="J131" s="96" t="str">
        <f>'Matriz consolidada 2025'!T131</f>
        <v>N/A</v>
      </c>
      <c r="K131" s="96" t="str">
        <f>'Matriz consolidada 2025'!AU131</f>
        <v>MEDIO</v>
      </c>
      <c r="L131" s="96" t="str">
        <f>'Matriz consolidada 2025'!AV131</f>
        <v>INFORMACIÓN PÚBLICA CLASIFICADA</v>
      </c>
      <c r="M131" s="96" t="str">
        <f>'Matriz consolidada 2025'!AW131</f>
        <v>IPC</v>
      </c>
      <c r="N131" s="96" t="str">
        <f>'Matriz consolidada 2025'!AX131</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O131" s="96" t="str">
        <f>'Matriz consolidada 2025'!AY131</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P131" s="96" t="str">
        <f>'Matriz consolidada 2025'!AZ131</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Q131" s="96" t="str">
        <f>'Matriz consolidada 2025'!BA131</f>
        <v>RESERVA PARCIAL</v>
      </c>
      <c r="R131" s="140">
        <f>'Matriz consolidada 2025'!BB131</f>
        <v>45975</v>
      </c>
      <c r="S131" s="97" t="str">
        <f>'Matriz consolidada 2025'!BC131</f>
        <v>PERMANENTE</v>
      </c>
    </row>
    <row r="132" spans="1:19" ht="409.5" x14ac:dyDescent="0.2">
      <c r="A132" s="139">
        <f>'Matriz consolidada 2025'!A132</f>
        <v>129</v>
      </c>
      <c r="B132" s="95" t="str">
        <f>'Matriz consolidada 2025'!B132</f>
        <v>ESTRATEGICOS</v>
      </c>
      <c r="C132" s="95" t="str">
        <f>'Matriz consolidada 2025'!C132</f>
        <v xml:space="preserve">GESTIÓN DE TECNOLOGÍAS DE LA INFORMACIÓN Y LAS COMUNICACIONES  </v>
      </c>
      <c r="D132" s="95" t="str">
        <f>'Matriz consolidada 2025'!D132</f>
        <v>OFICINA DE TECNOLOGÍAS DE LA INFORMACIÓN</v>
      </c>
      <c r="E132" s="95" t="str">
        <f>'Matriz consolidada 2025'!E132</f>
        <v>COPIAS DE SEGURIDAD</v>
      </c>
      <c r="F132" s="95" t="str">
        <f>'Matriz consolidada 2025'!J132</f>
        <v>DIGITAL</v>
      </c>
      <c r="G132" s="95" t="str">
        <f>'Matriz consolidada 2025'!K132</f>
        <v>ESPAÑOL</v>
      </c>
      <c r="H132" s="96" t="str">
        <f>'Matriz consolidada 2025'!P132</f>
        <v>.ZIP, .TAR, OTROS</v>
      </c>
      <c r="I132" s="96" t="str">
        <f>'Matriz consolidada 2025'!S132</f>
        <v>N/A</v>
      </c>
      <c r="J132" s="96" t="str">
        <f>'Matriz consolidada 2025'!T132</f>
        <v>N/A</v>
      </c>
      <c r="K132" s="96" t="str">
        <f>'Matriz consolidada 2025'!AU132</f>
        <v>ALTO</v>
      </c>
      <c r="L132" s="96" t="str">
        <f>'Matriz consolidada 2025'!AV132</f>
        <v>INFORMACIÓN PÚBLICA CLASIFICADA</v>
      </c>
      <c r="M132" s="96" t="str">
        <f>'Matriz consolidada 2025'!AW132</f>
        <v>IPC</v>
      </c>
      <c r="N132" s="96" t="str">
        <f>'Matriz consolidada 2025'!AX132</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132" s="96" t="str">
        <f>'Matriz consolidada 2025'!AY132</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132" s="96" t="str">
        <f>'Matriz consolidada 2025'!AZ132</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132" s="96" t="str">
        <f>'Matriz consolidada 2025'!BA132</f>
        <v>RESERVA PARCIAL</v>
      </c>
      <c r="R132" s="140">
        <f>'Matriz consolidada 2025'!BB132</f>
        <v>45960</v>
      </c>
      <c r="S132" s="97" t="str">
        <f>'Matriz consolidada 2025'!BC132</f>
        <v>PERMANENTE</v>
      </c>
    </row>
    <row r="133" spans="1:19" ht="56.25" hidden="1" x14ac:dyDescent="0.2">
      <c r="A133" s="139">
        <f>'Matriz consolidada 2025'!A133</f>
        <v>130</v>
      </c>
      <c r="B133" s="95" t="str">
        <f>'Matriz consolidada 2025'!B133</f>
        <v>ESTRATEGICOS</v>
      </c>
      <c r="C133" s="95" t="str">
        <f>'Matriz consolidada 2025'!C133</f>
        <v xml:space="preserve">GESTIÓN DE TECNOLOGÍAS DE LA INFORMACIÓN Y LAS COMUNICACIONES  </v>
      </c>
      <c r="D133" s="95" t="str">
        <f>'Matriz consolidada 2025'!D133</f>
        <v>OFICINA DE TECNOLOGÍAS DE LA INFORMACIÓN</v>
      </c>
      <c r="E133" s="95" t="str">
        <f>'Matriz consolidada 2025'!E133</f>
        <v>SERVICIOS TECNOLÓGICOS</v>
      </c>
      <c r="F133" s="95" t="str">
        <f>'Matriz consolidada 2025'!J133</f>
        <v>DIGITAL</v>
      </c>
      <c r="G133" s="95" t="str">
        <f>'Matriz consolidada 2025'!K133</f>
        <v>ESPAÑOL</v>
      </c>
      <c r="H133" s="96" t="str">
        <f>'Matriz consolidada 2025'!P133</f>
        <v>.XML</v>
      </c>
      <c r="I133" s="96" t="str">
        <f>'Matriz consolidada 2025'!S133</f>
        <v>N/A</v>
      </c>
      <c r="J133" s="96" t="str">
        <f>'Matriz consolidada 2025'!T133</f>
        <v>N/A</v>
      </c>
      <c r="K133" s="96" t="str">
        <f>'Matriz consolidada 2025'!AU133</f>
        <v>ALTO</v>
      </c>
      <c r="L133" s="96" t="str">
        <f>'Matriz consolidada 2025'!AV133</f>
        <v>INFORMACIÓN PÚBLICA</v>
      </c>
      <c r="M133" s="96" t="str">
        <f>'Matriz consolidada 2025'!AW133</f>
        <v>IPB</v>
      </c>
      <c r="N133" s="96" t="str">
        <f>'Matriz consolidada 2025'!AX133</f>
        <v>LEY 1712 DE 2014 LEY DE TRANSPARENCIA Y DERECHO DE ACCESO A LA INFORMACIÓN. ARTÍCULO 6 DEFINICIONES LITERAL B.</v>
      </c>
      <c r="O133" s="96" t="str">
        <f>'Matriz consolidada 2025'!AY133</f>
        <v>N/A</v>
      </c>
      <c r="P133" s="96" t="str">
        <f>'Matriz consolidada 2025'!AZ133</f>
        <v xml:space="preserve">N/A
</v>
      </c>
      <c r="Q133" s="96" t="str">
        <f>'Matriz consolidada 2025'!BA133</f>
        <v>N/A</v>
      </c>
      <c r="R133" s="140">
        <f>'Matriz consolidada 2025'!BB133</f>
        <v>45960</v>
      </c>
      <c r="S133" s="97" t="str">
        <f>'Matriz consolidada 2025'!BC133</f>
        <v>N/A</v>
      </c>
    </row>
    <row r="134" spans="1:19" ht="191.25" x14ac:dyDescent="0.2">
      <c r="A134" s="139">
        <f>'Matriz consolidada 2025'!A134</f>
        <v>131</v>
      </c>
      <c r="B134" s="95" t="str">
        <f>'Matriz consolidada 2025'!B134</f>
        <v>ESTRATEGICOS</v>
      </c>
      <c r="C134" s="95" t="str">
        <f>'Matriz consolidada 2025'!C134</f>
        <v xml:space="preserve">GESTIÓN DE TECNOLOGÍAS DE LA INFORMACIÓN Y LAS COMUNICACIONES  </v>
      </c>
      <c r="D134" s="95" t="str">
        <f>'Matriz consolidada 2025'!D134</f>
        <v>OFICINA DE TECNOLOGÍAS DE LA INFORMACIÓN</v>
      </c>
      <c r="E134" s="95" t="str">
        <f>'Matriz consolidada 2025'!E134</f>
        <v>INFRAESTRUCTURA TECNOLÓGICA ONPREMISE</v>
      </c>
      <c r="F134" s="95" t="str">
        <f>'Matriz consolidada 2025'!J134</f>
        <v>AMBOS</v>
      </c>
      <c r="G134" s="95" t="str">
        <f>'Matriz consolidada 2025'!K134</f>
        <v>ESPAÑOL</v>
      </c>
      <c r="H134" s="96" t="str">
        <f>'Matriz consolidada 2025'!P134</f>
        <v>N/A</v>
      </c>
      <c r="I134" s="96" t="str">
        <f>'Matriz consolidada 2025'!S134</f>
        <v>N/A</v>
      </c>
      <c r="J134" s="96" t="str">
        <f>'Matriz consolidada 2025'!T134</f>
        <v>N/A</v>
      </c>
      <c r="K134" s="96" t="str">
        <f>'Matriz consolidada 2025'!AU134</f>
        <v>ALTO</v>
      </c>
      <c r="L134" s="96" t="str">
        <f>'Matriz consolidada 2025'!AV134</f>
        <v>INFORMACIÓN PÚBLICA CLASIFICADA</v>
      </c>
      <c r="M134" s="96" t="str">
        <f>'Matriz consolidada 2025'!AW134</f>
        <v>IPC</v>
      </c>
      <c r="N134" s="96" t="str">
        <f>'Matriz consolidada 2025'!AX134</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O134" s="96" t="str">
        <f>'Matriz consolidada 2025'!AY134</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P134" s="96" t="str">
        <f>'Matriz consolidada 2025'!AZ134</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Q134" s="96" t="str">
        <f>'Matriz consolidada 2025'!BA134</f>
        <v>RESERVA TOTAL</v>
      </c>
      <c r="R134" s="140">
        <f>'Matriz consolidada 2025'!BB134</f>
        <v>45960</v>
      </c>
      <c r="S134" s="97" t="str">
        <f>'Matriz consolidada 2025'!BC134</f>
        <v>PERMANENTE</v>
      </c>
    </row>
    <row r="135" spans="1:19" ht="191.25" x14ac:dyDescent="0.2">
      <c r="A135" s="139">
        <f>'Matriz consolidada 2025'!A135</f>
        <v>132</v>
      </c>
      <c r="B135" s="95" t="str">
        <f>'Matriz consolidada 2025'!B135</f>
        <v>ESTRATEGICOS</v>
      </c>
      <c r="C135" s="95" t="str">
        <f>'Matriz consolidada 2025'!C135</f>
        <v xml:space="preserve">GESTIÓN DE TECNOLOGÍAS DE LA INFORMACIÓN Y LAS COMUNICACIONES  </v>
      </c>
      <c r="D135" s="95" t="str">
        <f>'Matriz consolidada 2025'!D135</f>
        <v>OFICINA DE TECNOLOGÍAS DE LA INFORMACIÓN</v>
      </c>
      <c r="E135" s="95" t="str">
        <f>'Matriz consolidada 2025'!E135</f>
        <v>INFRAESTRUCTURA TECNOLÓGICA NUBE</v>
      </c>
      <c r="F135" s="95" t="str">
        <f>'Matriz consolidada 2025'!J135</f>
        <v>DIGITAL</v>
      </c>
      <c r="G135" s="95" t="str">
        <f>'Matriz consolidada 2025'!K135</f>
        <v>ESPAÑOL</v>
      </c>
      <c r="H135" s="96" t="str">
        <f>'Matriz consolidada 2025'!P135</f>
        <v>SNAPSHOT</v>
      </c>
      <c r="I135" s="96" t="str">
        <f>'Matriz consolidada 2025'!S135</f>
        <v>N/A</v>
      </c>
      <c r="J135" s="96" t="str">
        <f>'Matriz consolidada 2025'!T135</f>
        <v>N/A</v>
      </c>
      <c r="K135" s="96" t="str">
        <f>'Matriz consolidada 2025'!AU135</f>
        <v>ALTO</v>
      </c>
      <c r="L135" s="96" t="str">
        <f>'Matriz consolidada 2025'!AV135</f>
        <v>INFORMACIÓN PÚBLICA CLASIFICADA</v>
      </c>
      <c r="M135" s="96" t="str">
        <f>'Matriz consolidada 2025'!AW135</f>
        <v>IPC</v>
      </c>
      <c r="N135" s="96" t="str">
        <f>'Matriz consolidada 2025'!AX135</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O135" s="96" t="str">
        <f>'Matriz consolidada 2025'!AY135</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P135" s="96" t="str">
        <f>'Matriz consolidada 2025'!AZ135</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Q135" s="96" t="str">
        <f>'Matriz consolidada 2025'!BA135</f>
        <v>RESERVA TOTAL</v>
      </c>
      <c r="R135" s="140">
        <f>'Matriz consolidada 2025'!BB135</f>
        <v>45960</v>
      </c>
      <c r="S135" s="97" t="str">
        <f>'Matriz consolidada 2025'!BC135</f>
        <v>PERMANENTE</v>
      </c>
    </row>
    <row r="136" spans="1:19" ht="112.5" x14ac:dyDescent="0.2">
      <c r="A136" s="139">
        <f>'Matriz consolidada 2025'!A136</f>
        <v>133</v>
      </c>
      <c r="B136" s="95" t="str">
        <f>'Matriz consolidada 2025'!B136</f>
        <v>ESTRATEGICOS</v>
      </c>
      <c r="C136" s="95" t="str">
        <f>'Matriz consolidada 2025'!C136</f>
        <v xml:space="preserve">GESTIÓN DE TECNOLOGÍAS DE LA INFORMACIÓN Y LAS COMUNICACIONES  </v>
      </c>
      <c r="D136" s="95" t="str">
        <f>'Matriz consolidada 2025'!D136</f>
        <v>OFICINA DE TECNOLOGÍAS DE LA INFORMACIÓN</v>
      </c>
      <c r="E136" s="95" t="str">
        <f>'Matriz consolidada 2025'!E136</f>
        <v>DOCUMENTACIÓN PRODUCIDA POR LA OTI EN EL EJERCICIO DE SUS FUNCIONES ALMACENADA EN EL APLICATIVO DE GESTION DOCUMENTAL</v>
      </c>
      <c r="F136" s="95" t="str">
        <f>'Matriz consolidada 2025'!J136</f>
        <v>AMBOS</v>
      </c>
      <c r="G136" s="95" t="str">
        <f>'Matriz consolidada 2025'!K136</f>
        <v>ESPAÑOL</v>
      </c>
      <c r="H136" s="96" t="str">
        <f>'Matriz consolidada 2025'!P136</f>
        <v xml:space="preserve">DOC, XLS, PPT, PDF, </v>
      </c>
      <c r="I136" s="96" t="str">
        <f>'Matriz consolidada 2025'!S136</f>
        <v>ACTAS, CONCEPTOS, PLANES, INFORMES, REGISTROS DE ACTIVOS DE INFORMACIÓN</v>
      </c>
      <c r="J136" s="96" t="str">
        <f>'Matriz consolidada 2025'!T136</f>
        <v>N/A</v>
      </c>
      <c r="K136" s="96" t="str">
        <f>'Matriz consolidada 2025'!AU136</f>
        <v>ALTO</v>
      </c>
      <c r="L136" s="96" t="str">
        <f>'Matriz consolidada 2025'!AV136</f>
        <v>INFORMACIÓN PÚBLICA RESERVADA</v>
      </c>
      <c r="M136" s="96" t="str">
        <f>'Matriz consolidada 2025'!AW136</f>
        <v>IPR</v>
      </c>
      <c r="N136" s="96" t="str">
        <f>'Matriz consolidada 2025'!AX136</f>
        <v>LEY 1712 DE 2014  ARTÍCULO 19 PARÁGRAFO "SE EXCEPTÚAN TAMBIÉN LOS DOCUMENTOS QUE CONTENGAN LAS OPINIONES O PUNTOS DE VISTA QUE FORMEN PARTE DEL PROCESO DELIBERATIVO DE LOS SERVIDORES PÚBLICOS."</v>
      </c>
      <c r="O136" s="96" t="str">
        <f>'Matriz consolidada 2025'!AY136</f>
        <v>LEY 1712 DE 2014 ARTÍCULO 19 PARÁGRAFO: SE EXCEPTÚAN TAMBIÉN LOS DOCUMENTOS QUE CONTENGAN LAS OPINIONES O PUNTOS DE VISTA QUE FORMEN PARTE DEL PROCESO DELIBERATIVO DE LOS SERVIDORES PÚBLICOS</v>
      </c>
      <c r="P136" s="96" t="str">
        <f>'Matriz consolidada 2025'!AZ136</f>
        <v xml:space="preserve">LEY 1712 DE 2014 ARTÍCULO 19  </v>
      </c>
      <c r="Q136" s="96" t="str">
        <f>'Matriz consolidada 2025'!BA136</f>
        <v>RESERVA PARCIAL</v>
      </c>
      <c r="R136" s="140">
        <f>'Matriz consolidada 2025'!BB136</f>
        <v>45960</v>
      </c>
      <c r="S136" s="97" t="str">
        <f>'Matriz consolidada 2025'!BC136</f>
        <v>PERMANENTE</v>
      </c>
    </row>
    <row r="137" spans="1:19" ht="191.25" x14ac:dyDescent="0.2">
      <c r="A137" s="139">
        <f>'Matriz consolidada 2025'!A137</f>
        <v>134</v>
      </c>
      <c r="B137" s="95" t="str">
        <f>'Matriz consolidada 2025'!B137</f>
        <v>ESTRATEGICOS</v>
      </c>
      <c r="C137" s="95" t="str">
        <f>'Matriz consolidada 2025'!C137</f>
        <v xml:space="preserve">GESTIÓN DE TECNOLOGÍAS DE LA INFORMACIÓN Y LAS COMUNICACIONES  </v>
      </c>
      <c r="D137" s="95" t="str">
        <f>'Matriz consolidada 2025'!D137</f>
        <v>OFICINA DE TECNOLOGÍAS DE LA INFORMACIÓN</v>
      </c>
      <c r="E137" s="95" t="str">
        <f>'Matriz consolidada 2025'!E137</f>
        <v>ADMINISTRADORES DE INFRAESTRUCTURA</v>
      </c>
      <c r="F137" s="95" t="str">
        <f>'Matriz consolidada 2025'!J137</f>
        <v>FÍSICO</v>
      </c>
      <c r="G137" s="95" t="str">
        <f>'Matriz consolidada 2025'!K137</f>
        <v>ESPAÑOL</v>
      </c>
      <c r="H137" s="96" t="str">
        <f>'Matriz consolidada 2025'!P137</f>
        <v>N/A</v>
      </c>
      <c r="I137" s="96" t="str">
        <f>'Matriz consolidada 2025'!S137</f>
        <v>N/A</v>
      </c>
      <c r="J137" s="96" t="str">
        <f>'Matriz consolidada 2025'!T137</f>
        <v>N/A</v>
      </c>
      <c r="K137" s="96" t="str">
        <f>'Matriz consolidada 2025'!AU137</f>
        <v>ALTO</v>
      </c>
      <c r="L137" s="96" t="str">
        <f>'Matriz consolidada 2025'!AV137</f>
        <v>INFORMACIÓN PÚBLICA CLASIFICADA</v>
      </c>
      <c r="M137" s="96" t="str">
        <f>'Matriz consolidada 2025'!AW137</f>
        <v>IPC</v>
      </c>
      <c r="N137" s="96" t="str">
        <f>'Matriz consolidada 2025'!AX137</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O137" s="96" t="str">
        <f>'Matriz consolidada 2025'!AY137</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P137" s="96" t="str">
        <f>'Matriz consolidada 2025'!AZ137</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Q137" s="96" t="str">
        <f>'Matriz consolidada 2025'!BA137</f>
        <v>RESERVA PARCIAL</v>
      </c>
      <c r="R137" s="140">
        <f>'Matriz consolidada 2025'!BB137</f>
        <v>45960</v>
      </c>
      <c r="S137" s="97" t="str">
        <f>'Matriz consolidada 2025'!BC137</f>
        <v>PERMANENTE</v>
      </c>
    </row>
    <row r="138" spans="1:19" ht="191.25" x14ac:dyDescent="0.2">
      <c r="A138" s="139">
        <f>'Matriz consolidada 2025'!A138</f>
        <v>135</v>
      </c>
      <c r="B138" s="95" t="str">
        <f>'Matriz consolidada 2025'!B138</f>
        <v>ESTRATEGICOS</v>
      </c>
      <c r="C138" s="95" t="str">
        <f>'Matriz consolidada 2025'!C138</f>
        <v xml:space="preserve">GESTIÓN DE TECNOLOGÍAS DE LA INFORMACIÓN Y LAS COMUNICACIONES  </v>
      </c>
      <c r="D138" s="95" t="str">
        <f>'Matriz consolidada 2025'!D138</f>
        <v>OFICINA DE TECNOLOGÍAS DE LA INFORMACIÓN</v>
      </c>
      <c r="E138" s="95" t="str">
        <f>'Matriz consolidada 2025'!E138</f>
        <v>APLICATIVOS BASE Y OTROS</v>
      </c>
      <c r="F138" s="95" t="str">
        <f>'Matriz consolidada 2025'!J138</f>
        <v>DIGITAL</v>
      </c>
      <c r="G138" s="95" t="str">
        <f>'Matriz consolidada 2025'!K138</f>
        <v>ESPAÑOL</v>
      </c>
      <c r="H138" s="96" t="str">
        <f>'Matriz consolidada 2025'!P138</f>
        <v>N/A</v>
      </c>
      <c r="I138" s="96" t="str">
        <f>'Matriz consolidada 2025'!S138</f>
        <v>N/A</v>
      </c>
      <c r="J138" s="96" t="str">
        <f>'Matriz consolidada 2025'!T138</f>
        <v>N/A</v>
      </c>
      <c r="K138" s="96" t="str">
        <f>'Matriz consolidada 2025'!AU138</f>
        <v>ALTO</v>
      </c>
      <c r="L138" s="96" t="str">
        <f>'Matriz consolidada 2025'!AV138</f>
        <v>INFORMACIÓN PÚBLICA CLASIFICADA</v>
      </c>
      <c r="M138" s="96" t="str">
        <f>'Matriz consolidada 2025'!AW138</f>
        <v>IPC</v>
      </c>
      <c r="N138" s="96" t="str">
        <f>'Matriz consolidada 2025'!AX138</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O138" s="96" t="str">
        <f>'Matriz consolidada 2025'!AY138</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P138" s="96" t="str">
        <f>'Matriz consolidada 2025'!AZ138</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Q138" s="96" t="str">
        <f>'Matriz consolidada 2025'!BA138</f>
        <v>RESERVA TOTAL</v>
      </c>
      <c r="R138" s="140">
        <f>'Matriz consolidada 2025'!BB138</f>
        <v>45960</v>
      </c>
      <c r="S138" s="97" t="str">
        <f>'Matriz consolidada 2025'!BC138</f>
        <v>PERMANENTE</v>
      </c>
    </row>
    <row r="139" spans="1:19" ht="409.5" x14ac:dyDescent="0.2">
      <c r="A139" s="139">
        <f>'Matriz consolidada 2025'!A139</f>
        <v>136</v>
      </c>
      <c r="B139" s="95" t="str">
        <f>'Matriz consolidada 2025'!B139</f>
        <v>ESTRATEGICOS</v>
      </c>
      <c r="C139" s="95" t="str">
        <f>'Matriz consolidada 2025'!C139</f>
        <v xml:space="preserve">GESTIÓN DE TECNOLOGÍAS DE LA INFORMACIÓN Y LAS COMUNICACIONES  </v>
      </c>
      <c r="D139" s="95" t="str">
        <f>'Matriz consolidada 2025'!D139</f>
        <v>OFICINA DE TECNOLOGÍAS DE LA INFORMACIÓN</v>
      </c>
      <c r="E139" s="95" t="str">
        <f>'Matriz consolidada 2025'!E139</f>
        <v>DIRECTORIO ACTIVO</v>
      </c>
      <c r="F139" s="95" t="str">
        <f>'Matriz consolidada 2025'!J139</f>
        <v>DIGITAL</v>
      </c>
      <c r="G139" s="95" t="str">
        <f>'Matriz consolidada 2025'!K139</f>
        <v>ESPAÑOL</v>
      </c>
      <c r="H139" s="96" t="str">
        <f>'Matriz consolidada 2025'!P139</f>
        <v>N/A</v>
      </c>
      <c r="I139" s="96" t="str">
        <f>'Matriz consolidada 2025'!S139</f>
        <v>N/A</v>
      </c>
      <c r="J139" s="96" t="str">
        <f>'Matriz consolidada 2025'!T139</f>
        <v>N/A</v>
      </c>
      <c r="K139" s="96" t="str">
        <f>'Matriz consolidada 2025'!AU139</f>
        <v>ALTO</v>
      </c>
      <c r="L139" s="96" t="str">
        <f>'Matriz consolidada 2025'!AV139</f>
        <v>INFORMACIÓN PÚBLICA CLASIFICADA</v>
      </c>
      <c r="M139" s="96" t="str">
        <f>'Matriz consolidada 2025'!AW139</f>
        <v>IPC</v>
      </c>
      <c r="N139" s="96" t="str">
        <f>'Matriz consolidada 2025'!AX139</f>
        <v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139" s="96" t="str">
        <f>'Matriz consolidada 2025'!AY139</f>
        <v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139" s="96" t="str">
        <f>'Matriz consolidada 2025'!AZ139</f>
        <v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139" s="96" t="str">
        <f>'Matriz consolidada 2025'!BA139</f>
        <v>RESERVA TOTAL</v>
      </c>
      <c r="R139" s="140">
        <f>'Matriz consolidada 2025'!BB139</f>
        <v>45960</v>
      </c>
      <c r="S139" s="97" t="str">
        <f>'Matriz consolidada 2025'!BC139</f>
        <v>PERMANENTE</v>
      </c>
    </row>
    <row r="140" spans="1:19" ht="191.25" x14ac:dyDescent="0.2">
      <c r="A140" s="139">
        <f>'Matriz consolidada 2025'!A140</f>
        <v>137</v>
      </c>
      <c r="B140" s="95" t="str">
        <f>'Matriz consolidada 2025'!B140</f>
        <v>ESTRATEGICOS</v>
      </c>
      <c r="C140" s="95" t="str">
        <f>'Matriz consolidada 2025'!C140</f>
        <v xml:space="preserve">GESTIÓN DE TECNOLOGÍAS DE LA INFORMACIÓN Y LAS COMUNICACIONES  </v>
      </c>
      <c r="D140" s="95" t="str">
        <f>'Matriz consolidada 2025'!D140</f>
        <v>OFICINA DE TECNOLOGÍAS DE LA INFORMACIÓN</v>
      </c>
      <c r="E140" s="95" t="str">
        <f>'Matriz consolidada 2025'!E140</f>
        <v xml:space="preserve">APLICATIVOS Y SISTEMAS DE INFORMACIÓN </v>
      </c>
      <c r="F140" s="95" t="str">
        <f>'Matriz consolidada 2025'!J140</f>
        <v>DIGITAL</v>
      </c>
      <c r="G140" s="95" t="str">
        <f>'Matriz consolidada 2025'!K140</f>
        <v>ESPAÑOL</v>
      </c>
      <c r="H140" s="96" t="str">
        <f>'Matriz consolidada 2025'!P140</f>
        <v>N/A</v>
      </c>
      <c r="I140" s="96" t="str">
        <f>'Matriz consolidada 2025'!S140</f>
        <v>N/A</v>
      </c>
      <c r="J140" s="96" t="str">
        <f>'Matriz consolidada 2025'!T140</f>
        <v>N/A</v>
      </c>
      <c r="K140" s="96" t="str">
        <f>'Matriz consolidada 2025'!AU140</f>
        <v>ALTO</v>
      </c>
      <c r="L140" s="96" t="str">
        <f>'Matriz consolidada 2025'!AV140</f>
        <v>INFORMACIÓN PÚBLICA CLASIFICADA</v>
      </c>
      <c r="M140" s="96" t="str">
        <f>'Matriz consolidada 2025'!AW140</f>
        <v>IPC</v>
      </c>
      <c r="N140" s="96" t="str">
        <f>'Matriz consolidada 2025'!AX140</f>
        <v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O140" s="96" t="str">
        <f>'Matriz consolidada 2025'!AY140</f>
        <v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P140" s="96" t="str">
        <f>'Matriz consolidada 2025'!AZ140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Q140" s="96" t="str">
        <f>'Matriz consolidada 2025'!BA140</f>
        <v>RESERVA TOTAL</v>
      </c>
      <c r="R140" s="140">
        <f>'Matriz consolidada 2025'!BB140</f>
        <v>45960</v>
      </c>
      <c r="S140" s="97" t="str">
        <f>'Matriz consolidada 2025'!BC140</f>
        <v>PERMANENTE</v>
      </c>
    </row>
  </sheetData>
  <sheetProtection algorithmName="SHA-512" hashValue="2cfdIg+IId45oLG8K33KCphNLUUS86PE+2jMRHSYbA8etU8RK4t2jKYkzPBKDdCZhIOjCrVCpU9NARU5+BMVTQ==" saltValue="codOPOAyDKkfevmSTs37bA==" spinCount="100000" sheet="1" objects="1" scenarios="1"/>
  <autoFilter ref="A3:AK140" xr:uid="{0E4E08CF-B6D0-409D-AD93-C4E3866B08A6}">
    <filterColumn colId="11">
      <filters>
        <filter val="INFORMACIÓN PÚBLICA CLASIFICADA"/>
        <filter val="INFORMACIÓN PÚBLICA RESERVADA"/>
      </filters>
    </filterColumn>
  </autoFilter>
  <mergeCells count="6">
    <mergeCell ref="W2:X2"/>
    <mergeCell ref="A1:S1"/>
    <mergeCell ref="A2:E2"/>
    <mergeCell ref="F2:H2"/>
    <mergeCell ref="I2:J2"/>
    <mergeCell ref="K2:S2"/>
  </mergeCells>
  <pageMargins left="0.7" right="0.7" top="0.75" bottom="0.75" header="0.3" footer="0.3"/>
  <pageSetup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103"/>
  <sheetViews>
    <sheetView showGridLines="0" zoomScale="80" zoomScaleNormal="80" workbookViewId="0">
      <selection activeCell="F4" sqref="F4"/>
    </sheetView>
  </sheetViews>
  <sheetFormatPr baseColWidth="10" defaultColWidth="9.140625" defaultRowHeight="15" x14ac:dyDescent="0.25"/>
  <cols>
    <col min="1" max="1" width="22.140625" style="3" customWidth="1"/>
    <col min="2" max="2" width="39.85546875" style="3" customWidth="1"/>
    <col min="3" max="3" width="37.85546875" style="3" customWidth="1"/>
    <col min="4" max="4" width="40.140625" style="3" customWidth="1"/>
    <col min="5" max="5" width="22.140625" style="3" customWidth="1"/>
    <col min="6" max="6" width="55.140625" style="3" customWidth="1"/>
    <col min="7" max="7" width="61.42578125" style="3" customWidth="1"/>
    <col min="8" max="1024" width="9.140625" style="3"/>
    <col min="1025" max="16384" width="9.140625" style="42"/>
  </cols>
  <sheetData>
    <row r="1" spans="1:36" ht="24" customHeight="1" x14ac:dyDescent="0.25">
      <c r="A1" s="183" t="s">
        <v>83</v>
      </c>
      <c r="B1" s="183"/>
      <c r="C1" s="183"/>
      <c r="D1" s="183"/>
      <c r="E1" s="1"/>
      <c r="F1" s="2"/>
      <c r="G1" s="2"/>
    </row>
    <row r="2" spans="1:36" ht="99" customHeight="1" x14ac:dyDescent="0.25">
      <c r="A2" s="4" t="s">
        <v>1</v>
      </c>
      <c r="B2" s="4" t="s">
        <v>84</v>
      </c>
      <c r="C2" s="4" t="s">
        <v>85</v>
      </c>
      <c r="D2" s="4" t="s">
        <v>86</v>
      </c>
      <c r="E2" s="4" t="s">
        <v>87</v>
      </c>
      <c r="F2" s="4" t="s">
        <v>88</v>
      </c>
      <c r="G2" s="4" t="s">
        <v>194</v>
      </c>
    </row>
    <row r="3" spans="1:36" ht="293.45" customHeight="1" x14ac:dyDescent="0.25">
      <c r="A3" s="64">
        <v>1</v>
      </c>
      <c r="B3" s="65" t="s">
        <v>89</v>
      </c>
      <c r="C3" s="64" t="s">
        <v>90</v>
      </c>
      <c r="D3" s="66" t="s">
        <v>241</v>
      </c>
      <c r="E3" s="67" t="s">
        <v>91</v>
      </c>
      <c r="F3" s="68" t="s">
        <v>195</v>
      </c>
      <c r="G3" s="69" t="s">
        <v>877</v>
      </c>
    </row>
    <row r="4" spans="1:36" ht="409.5" x14ac:dyDescent="0.25">
      <c r="A4" s="64">
        <v>2</v>
      </c>
      <c r="B4" s="65" t="s">
        <v>206</v>
      </c>
      <c r="C4" s="64" t="s">
        <v>92</v>
      </c>
      <c r="D4" s="65" t="s">
        <v>242</v>
      </c>
      <c r="E4" s="67" t="s">
        <v>93</v>
      </c>
      <c r="F4" s="68" t="s">
        <v>243</v>
      </c>
      <c r="G4" s="69" t="s">
        <v>244</v>
      </c>
      <c r="AJ4" s="153"/>
    </row>
    <row r="5" spans="1:36" ht="297" x14ac:dyDescent="0.25">
      <c r="A5" s="64">
        <v>3</v>
      </c>
      <c r="B5" s="65" t="s">
        <v>207</v>
      </c>
      <c r="C5" s="64" t="s">
        <v>92</v>
      </c>
      <c r="D5" s="65" t="s">
        <v>245</v>
      </c>
      <c r="E5" s="67" t="s">
        <v>93</v>
      </c>
      <c r="F5" s="69" t="s">
        <v>292</v>
      </c>
      <c r="G5" s="69" t="s">
        <v>246</v>
      </c>
    </row>
    <row r="6" spans="1:36" ht="202.5" x14ac:dyDescent="0.25">
      <c r="A6" s="64">
        <v>4</v>
      </c>
      <c r="B6" s="65" t="s">
        <v>208</v>
      </c>
      <c r="C6" s="64" t="s">
        <v>92</v>
      </c>
      <c r="D6" s="65" t="s">
        <v>247</v>
      </c>
      <c r="E6" s="67" t="s">
        <v>93</v>
      </c>
      <c r="F6" s="69" t="s">
        <v>248</v>
      </c>
      <c r="G6" s="66" t="s">
        <v>249</v>
      </c>
    </row>
    <row r="7" spans="1:36" ht="117.75" customHeight="1" x14ac:dyDescent="0.25">
      <c r="A7" s="64">
        <v>5</v>
      </c>
      <c r="B7" s="65" t="s">
        <v>209</v>
      </c>
      <c r="C7" s="64" t="s">
        <v>92</v>
      </c>
      <c r="D7" s="65" t="s">
        <v>250</v>
      </c>
      <c r="E7" s="67" t="s">
        <v>94</v>
      </c>
      <c r="F7" s="69" t="s">
        <v>251</v>
      </c>
      <c r="G7" s="7" t="s">
        <v>252</v>
      </c>
    </row>
    <row r="8" spans="1:36" ht="27" x14ac:dyDescent="0.25">
      <c r="A8" s="64">
        <v>6</v>
      </c>
      <c r="B8" s="65" t="s">
        <v>210</v>
      </c>
      <c r="C8" s="64" t="s">
        <v>92</v>
      </c>
      <c r="D8" s="65" t="s">
        <v>253</v>
      </c>
      <c r="E8" s="67" t="s">
        <v>94</v>
      </c>
      <c r="F8" s="7" t="str">
        <f>D8</f>
        <v>LEY 1712   DE 2014, ARTÍCULO 19 LITERAL B "LA SEGURIDAD PÚBLICA."</v>
      </c>
      <c r="G8" s="7" t="s">
        <v>254</v>
      </c>
    </row>
    <row r="9" spans="1:36" ht="74.25" customHeight="1" x14ac:dyDescent="0.25">
      <c r="A9" s="64">
        <v>7</v>
      </c>
      <c r="B9" s="65" t="s">
        <v>211</v>
      </c>
      <c r="C9" s="64" t="s">
        <v>92</v>
      </c>
      <c r="D9" s="65" t="s">
        <v>255</v>
      </c>
      <c r="E9" s="67" t="s">
        <v>94</v>
      </c>
      <c r="F9" s="66" t="s">
        <v>256</v>
      </c>
      <c r="G9" s="69" t="s">
        <v>254</v>
      </c>
    </row>
    <row r="10" spans="1:36" ht="110.25" customHeight="1" x14ac:dyDescent="0.25">
      <c r="A10" s="64">
        <v>8</v>
      </c>
      <c r="B10" s="65" t="s">
        <v>212</v>
      </c>
      <c r="C10" s="64" t="s">
        <v>92</v>
      </c>
      <c r="D10" s="65" t="s">
        <v>257</v>
      </c>
      <c r="E10" s="67" t="s">
        <v>94</v>
      </c>
      <c r="F10" s="68" t="s">
        <v>258</v>
      </c>
      <c r="G10" s="7" t="s">
        <v>259</v>
      </c>
    </row>
    <row r="11" spans="1:36" ht="103.7" customHeight="1" x14ac:dyDescent="0.25">
      <c r="A11" s="64">
        <v>9</v>
      </c>
      <c r="B11" s="65" t="s">
        <v>213</v>
      </c>
      <c r="C11" s="64" t="s">
        <v>92</v>
      </c>
      <c r="D11" s="65" t="s">
        <v>260</v>
      </c>
      <c r="E11" s="67" t="s">
        <v>94</v>
      </c>
      <c r="F11" s="68" t="s">
        <v>261</v>
      </c>
      <c r="G11" s="7" t="s">
        <v>262</v>
      </c>
    </row>
    <row r="12" spans="1:36" ht="175.5" x14ac:dyDescent="0.25">
      <c r="A12" s="64">
        <v>10</v>
      </c>
      <c r="B12" s="65" t="s">
        <v>214</v>
      </c>
      <c r="C12" s="64" t="s">
        <v>92</v>
      </c>
      <c r="D12" s="65" t="s">
        <v>263</v>
      </c>
      <c r="E12" s="67" t="s">
        <v>94</v>
      </c>
      <c r="F12" s="68" t="s">
        <v>294</v>
      </c>
      <c r="G12" s="7"/>
    </row>
    <row r="13" spans="1:36" ht="115.5" customHeight="1" x14ac:dyDescent="0.25">
      <c r="A13" s="64">
        <v>11</v>
      </c>
      <c r="B13" s="65" t="s">
        <v>215</v>
      </c>
      <c r="C13" s="64" t="s">
        <v>92</v>
      </c>
      <c r="D13" s="65" t="s">
        <v>264</v>
      </c>
      <c r="E13" s="67" t="s">
        <v>94</v>
      </c>
      <c r="F13" s="7" t="s">
        <v>95</v>
      </c>
      <c r="G13" s="7" t="s">
        <v>265</v>
      </c>
    </row>
    <row r="14" spans="1:36" ht="135" x14ac:dyDescent="0.25">
      <c r="A14" s="64">
        <v>12</v>
      </c>
      <c r="B14" s="65" t="s">
        <v>216</v>
      </c>
      <c r="C14" s="64" t="s">
        <v>92</v>
      </c>
      <c r="D14" s="65" t="s">
        <v>266</v>
      </c>
      <c r="E14" s="67" t="s">
        <v>94</v>
      </c>
      <c r="F14" s="66" t="s">
        <v>290</v>
      </c>
      <c r="G14" s="7" t="s">
        <v>254</v>
      </c>
    </row>
    <row r="15" spans="1:36" ht="27" x14ac:dyDescent="0.25">
      <c r="A15" s="64">
        <v>13</v>
      </c>
      <c r="B15" s="65" t="s">
        <v>217</v>
      </c>
      <c r="C15" s="64" t="s">
        <v>92</v>
      </c>
      <c r="D15" s="65" t="s">
        <v>267</v>
      </c>
      <c r="E15" s="67" t="s">
        <v>94</v>
      </c>
      <c r="F15" s="7" t="str">
        <f>D15</f>
        <v>LEY 1712   DE 2014  ARTÍCULO 19 LITERAL I "LA SALUD PÚBLICA."</v>
      </c>
      <c r="G15" s="7" t="s">
        <v>254</v>
      </c>
    </row>
    <row r="16" spans="1:36" ht="67.5" x14ac:dyDescent="0.25">
      <c r="A16" s="64">
        <v>14</v>
      </c>
      <c r="B16" s="65" t="s">
        <v>218</v>
      </c>
      <c r="C16" s="64" t="s">
        <v>92</v>
      </c>
      <c r="D16" s="70" t="s">
        <v>268</v>
      </c>
      <c r="E16" s="67" t="s">
        <v>94</v>
      </c>
      <c r="F16" s="7" t="s">
        <v>269</v>
      </c>
      <c r="G16" s="7" t="s">
        <v>254</v>
      </c>
    </row>
    <row r="17" spans="1:7" ht="40.5" x14ac:dyDescent="0.25">
      <c r="A17" s="64">
        <v>15</v>
      </c>
      <c r="B17" s="65" t="s">
        <v>219</v>
      </c>
      <c r="C17" s="64" t="s">
        <v>92</v>
      </c>
      <c r="D17" s="71"/>
      <c r="E17" s="67"/>
      <c r="F17" s="67"/>
      <c r="G17" s="7"/>
    </row>
    <row r="18" spans="1:7" ht="24.75" customHeight="1" x14ac:dyDescent="0.25">
      <c r="A18" s="2"/>
      <c r="B18" s="2"/>
      <c r="C18" s="2"/>
      <c r="D18" s="2"/>
      <c r="E18" s="2"/>
      <c r="F18" s="2"/>
      <c r="G18" s="2"/>
    </row>
    <row r="19" spans="1:7" x14ac:dyDescent="0.25">
      <c r="A19" s="2"/>
      <c r="B19" s="2"/>
      <c r="C19" s="2"/>
      <c r="D19" s="2"/>
      <c r="E19" s="2"/>
      <c r="F19" s="2"/>
      <c r="G19" s="2"/>
    </row>
    <row r="20" spans="1:7" ht="24.75" customHeight="1" x14ac:dyDescent="0.25">
      <c r="A20" s="184" t="s">
        <v>129</v>
      </c>
      <c r="B20" s="184"/>
      <c r="C20" s="184"/>
      <c r="G20" s="47" t="s">
        <v>200</v>
      </c>
    </row>
    <row r="21" spans="1:7" ht="24.75" customHeight="1" x14ac:dyDescent="0.25">
      <c r="A21" s="6" t="s">
        <v>130</v>
      </c>
      <c r="B21" s="6" t="s">
        <v>131</v>
      </c>
      <c r="C21" s="6" t="s">
        <v>90</v>
      </c>
      <c r="G21" s="49" t="s">
        <v>195</v>
      </c>
    </row>
    <row r="22" spans="1:7" ht="37.5" customHeight="1" x14ac:dyDescent="0.25">
      <c r="A22" s="6" t="s">
        <v>132</v>
      </c>
      <c r="B22" s="6" t="s">
        <v>133</v>
      </c>
      <c r="C22" s="6" t="s">
        <v>103</v>
      </c>
      <c r="G22" s="49" t="s">
        <v>220</v>
      </c>
    </row>
    <row r="23" spans="1:7" ht="24.75" customHeight="1" x14ac:dyDescent="0.25">
      <c r="A23" s="6" t="s">
        <v>134</v>
      </c>
      <c r="B23" s="6" t="s">
        <v>135</v>
      </c>
      <c r="C23" s="6" t="s">
        <v>92</v>
      </c>
      <c r="G23" s="49" t="s">
        <v>221</v>
      </c>
    </row>
    <row r="24" spans="1:7" ht="24.75" customHeight="1" x14ac:dyDescent="0.25">
      <c r="A24" s="6" t="s">
        <v>136</v>
      </c>
      <c r="B24" s="6" t="s">
        <v>137</v>
      </c>
      <c r="C24" s="6" t="s">
        <v>92</v>
      </c>
      <c r="G24" s="49" t="s">
        <v>222</v>
      </c>
    </row>
    <row r="25" spans="1:7" ht="24.75" customHeight="1" x14ac:dyDescent="0.25">
      <c r="A25" s="2"/>
      <c r="B25" s="2"/>
      <c r="C25" s="2"/>
      <c r="D25" s="2"/>
      <c r="G25" s="49" t="s">
        <v>223</v>
      </c>
    </row>
    <row r="26" spans="1:7" ht="24.75" customHeight="1" x14ac:dyDescent="0.25">
      <c r="A26" s="185" t="s">
        <v>96</v>
      </c>
      <c r="B26" s="185"/>
      <c r="C26" s="2"/>
      <c r="D26" s="2"/>
      <c r="G26" s="49" t="s">
        <v>224</v>
      </c>
    </row>
    <row r="27" spans="1:7" ht="24.75" customHeight="1" x14ac:dyDescent="0.25">
      <c r="A27" s="9" t="s">
        <v>97</v>
      </c>
      <c r="B27" s="9" t="s">
        <v>85</v>
      </c>
      <c r="C27" s="9" t="s">
        <v>98</v>
      </c>
      <c r="G27" s="49" t="s">
        <v>225</v>
      </c>
    </row>
    <row r="28" spans="1:7" ht="24.75" customHeight="1" x14ac:dyDescent="0.25">
      <c r="A28" s="186" t="s">
        <v>99</v>
      </c>
      <c r="B28" s="186"/>
      <c r="C28" s="186"/>
      <c r="E28" s="2"/>
      <c r="G28" s="49" t="s">
        <v>226</v>
      </c>
    </row>
    <row r="29" spans="1:7" ht="24.75" customHeight="1" x14ac:dyDescent="0.25">
      <c r="A29" s="10" t="s">
        <v>100</v>
      </c>
      <c r="B29" s="11">
        <v>1</v>
      </c>
      <c r="C29" s="11" t="s">
        <v>90</v>
      </c>
      <c r="E29" s="2"/>
      <c r="G29" s="49" t="s">
        <v>227</v>
      </c>
    </row>
    <row r="30" spans="1:7" ht="24.75" customHeight="1" x14ac:dyDescent="0.25">
      <c r="A30" s="10" t="s">
        <v>101</v>
      </c>
      <c r="B30" s="11">
        <v>2</v>
      </c>
      <c r="C30" s="11" t="s">
        <v>90</v>
      </c>
      <c r="E30" s="2"/>
      <c r="G30" s="49" t="s">
        <v>228</v>
      </c>
    </row>
    <row r="31" spans="1:7" ht="24.75" customHeight="1" x14ac:dyDescent="0.25">
      <c r="A31" s="10" t="s">
        <v>102</v>
      </c>
      <c r="B31" s="11">
        <v>3</v>
      </c>
      <c r="C31" s="11" t="s">
        <v>103</v>
      </c>
      <c r="E31" s="2"/>
      <c r="G31" s="49" t="s">
        <v>229</v>
      </c>
    </row>
    <row r="32" spans="1:7" x14ac:dyDescent="0.25">
      <c r="A32" s="10" t="s">
        <v>104</v>
      </c>
      <c r="B32" s="11">
        <v>4</v>
      </c>
      <c r="C32" s="11" t="s">
        <v>92</v>
      </c>
      <c r="E32" s="2"/>
      <c r="G32" s="49" t="s">
        <v>230</v>
      </c>
    </row>
    <row r="33" spans="1:7" x14ac:dyDescent="0.25">
      <c r="A33" s="10" t="s">
        <v>105</v>
      </c>
      <c r="B33" s="11">
        <v>5</v>
      </c>
      <c r="C33" s="11" t="s">
        <v>92</v>
      </c>
      <c r="E33" s="2"/>
      <c r="G33" s="49" t="s">
        <v>231</v>
      </c>
    </row>
    <row r="34" spans="1:7" x14ac:dyDescent="0.25">
      <c r="A34" s="2"/>
      <c r="E34" s="2"/>
      <c r="G34" s="49" t="s">
        <v>232</v>
      </c>
    </row>
    <row r="35" spans="1:7" x14ac:dyDescent="0.25">
      <c r="A35" s="185" t="s">
        <v>106</v>
      </c>
      <c r="B35" s="185"/>
      <c r="C35" s="2"/>
      <c r="D35" s="2"/>
      <c r="E35" s="2"/>
      <c r="G35" s="49" t="s">
        <v>233</v>
      </c>
    </row>
    <row r="36" spans="1:7" x14ac:dyDescent="0.25">
      <c r="A36" s="9" t="s">
        <v>97</v>
      </c>
      <c r="B36" s="9" t="s">
        <v>85</v>
      </c>
      <c r="C36" s="2"/>
      <c r="D36" s="185" t="s">
        <v>106</v>
      </c>
      <c r="E36" s="185"/>
      <c r="G36" s="49" t="s">
        <v>234</v>
      </c>
    </row>
    <row r="37" spans="1:7" x14ac:dyDescent="0.25">
      <c r="A37" s="187" t="s">
        <v>107</v>
      </c>
      <c r="B37" s="187"/>
      <c r="D37" s="11" t="s">
        <v>90</v>
      </c>
      <c r="E37" s="11" t="s">
        <v>108</v>
      </c>
      <c r="G37" s="49" t="s">
        <v>235</v>
      </c>
    </row>
    <row r="38" spans="1:7" ht="27" x14ac:dyDescent="0.25">
      <c r="A38" s="12" t="s">
        <v>109</v>
      </c>
      <c r="B38" s="11">
        <v>0</v>
      </c>
      <c r="D38" s="11" t="s">
        <v>103</v>
      </c>
      <c r="E38" s="11" t="s">
        <v>110</v>
      </c>
      <c r="G38" s="49" t="s">
        <v>201</v>
      </c>
    </row>
    <row r="39" spans="1:7" ht="27" x14ac:dyDescent="0.25">
      <c r="A39" s="12" t="s">
        <v>111</v>
      </c>
      <c r="B39" s="11">
        <v>0.5</v>
      </c>
      <c r="D39" s="11" t="s">
        <v>92</v>
      </c>
      <c r="E39" s="11" t="s">
        <v>112</v>
      </c>
      <c r="G39" s="2"/>
    </row>
    <row r="40" spans="1:7" ht="27" x14ac:dyDescent="0.25">
      <c r="A40" s="12" t="s">
        <v>113</v>
      </c>
      <c r="B40" s="11">
        <v>1</v>
      </c>
      <c r="D40" s="2"/>
      <c r="F40" s="3" t="str">
        <f>UPPER(E40)</f>
        <v/>
      </c>
      <c r="G40" s="2"/>
    </row>
    <row r="41" spans="1:7" ht="27" x14ac:dyDescent="0.25">
      <c r="A41" s="12" t="s">
        <v>114</v>
      </c>
      <c r="B41" s="11">
        <v>1.5</v>
      </c>
      <c r="D41" s="2"/>
      <c r="F41" s="3" t="str">
        <f>UPPER(E41)</f>
        <v/>
      </c>
      <c r="G41" s="2"/>
    </row>
    <row r="42" spans="1:7" ht="54" x14ac:dyDescent="0.25">
      <c r="A42" s="12" t="s">
        <v>115</v>
      </c>
      <c r="B42" s="11">
        <v>2</v>
      </c>
      <c r="D42" s="2"/>
      <c r="G42" s="2"/>
    </row>
    <row r="43" spans="1:7" x14ac:dyDescent="0.25">
      <c r="A43" s="2"/>
      <c r="D43" s="2"/>
      <c r="E43" s="2"/>
      <c r="F43" s="2"/>
      <c r="G43" s="2"/>
    </row>
    <row r="44" spans="1:7" x14ac:dyDescent="0.25">
      <c r="A44" s="13" t="s">
        <v>97</v>
      </c>
      <c r="B44" s="13" t="s">
        <v>85</v>
      </c>
      <c r="D44" s="47" t="s">
        <v>26</v>
      </c>
      <c r="E44" s="2"/>
      <c r="F44" s="2"/>
      <c r="G44" s="2"/>
    </row>
    <row r="45" spans="1:7" ht="13.7" customHeight="1" x14ac:dyDescent="0.25">
      <c r="A45" s="186" t="s">
        <v>116</v>
      </c>
      <c r="B45" s="186"/>
      <c r="D45" s="48" t="s">
        <v>196</v>
      </c>
      <c r="E45" s="2"/>
      <c r="F45" s="2"/>
      <c r="G45" s="2"/>
    </row>
    <row r="46" spans="1:7" x14ac:dyDescent="0.25">
      <c r="A46" s="8" t="s">
        <v>117</v>
      </c>
      <c r="B46" s="5">
        <v>2.5</v>
      </c>
      <c r="D46" s="48" t="s">
        <v>197</v>
      </c>
      <c r="E46" s="2"/>
      <c r="F46" s="2"/>
      <c r="G46" s="2"/>
    </row>
    <row r="47" spans="1:7" x14ac:dyDescent="0.25">
      <c r="A47" s="8" t="s">
        <v>118</v>
      </c>
      <c r="B47" s="5">
        <v>2.25</v>
      </c>
      <c r="D47" s="48" t="s">
        <v>198</v>
      </c>
      <c r="E47" s="2"/>
      <c r="F47" s="2"/>
      <c r="G47" s="2"/>
    </row>
    <row r="48" spans="1:7" x14ac:dyDescent="0.25">
      <c r="A48" s="8" t="s">
        <v>119</v>
      </c>
      <c r="B48" s="5">
        <v>2</v>
      </c>
      <c r="C48" s="3" t="s">
        <v>288</v>
      </c>
      <c r="D48" s="48" t="s">
        <v>195</v>
      </c>
      <c r="E48" s="2"/>
      <c r="F48" s="2"/>
      <c r="G48" s="2"/>
    </row>
    <row r="49" spans="1:7" x14ac:dyDescent="0.25">
      <c r="A49" s="8" t="s">
        <v>120</v>
      </c>
      <c r="B49" s="5">
        <v>1.5</v>
      </c>
      <c r="C49" s="3" t="s">
        <v>289</v>
      </c>
      <c r="D49" s="2"/>
      <c r="E49" s="2"/>
      <c r="F49" s="2"/>
      <c r="G49" s="2"/>
    </row>
    <row r="50" spans="1:7" ht="15.75" thickBot="1" x14ac:dyDescent="0.3">
      <c r="A50" s="8" t="s">
        <v>121</v>
      </c>
      <c r="B50" s="5">
        <v>1.25</v>
      </c>
      <c r="C50" s="3" t="s">
        <v>291</v>
      </c>
      <c r="D50" s="47" t="s">
        <v>203</v>
      </c>
      <c r="E50" s="2"/>
      <c r="F50" s="47" t="s">
        <v>52</v>
      </c>
      <c r="G50" s="2"/>
    </row>
    <row r="51" spans="1:7" x14ac:dyDescent="0.25">
      <c r="A51" s="8" t="s">
        <v>122</v>
      </c>
      <c r="B51" s="5">
        <v>1</v>
      </c>
      <c r="C51" s="3" t="s">
        <v>293</v>
      </c>
      <c r="D51" s="72" t="s">
        <v>277</v>
      </c>
      <c r="E51" s="2"/>
      <c r="F51" s="75" t="s">
        <v>296</v>
      </c>
      <c r="G51" s="2"/>
    </row>
    <row r="52" spans="1:7" x14ac:dyDescent="0.25">
      <c r="A52" s="8" t="s">
        <v>123</v>
      </c>
      <c r="B52" s="5">
        <v>0.5</v>
      </c>
      <c r="C52" s="3" t="s">
        <v>295</v>
      </c>
      <c r="D52" s="73" t="s">
        <v>281</v>
      </c>
      <c r="E52" s="2"/>
      <c r="F52" s="78" t="s">
        <v>309</v>
      </c>
      <c r="G52" s="2"/>
    </row>
    <row r="53" spans="1:7" x14ac:dyDescent="0.25">
      <c r="A53" s="8" t="s">
        <v>124</v>
      </c>
      <c r="B53" s="5">
        <v>0.25</v>
      </c>
      <c r="D53" s="73" t="s">
        <v>273</v>
      </c>
      <c r="E53" s="2"/>
      <c r="F53" s="79" t="s">
        <v>310</v>
      </c>
      <c r="G53" s="2"/>
    </row>
    <row r="54" spans="1:7" ht="30" x14ac:dyDescent="0.25">
      <c r="A54" s="2"/>
      <c r="D54" s="73" t="s">
        <v>272</v>
      </c>
      <c r="E54" s="2"/>
      <c r="F54" s="81" t="s">
        <v>311</v>
      </c>
      <c r="G54" s="2"/>
    </row>
    <row r="55" spans="1:7" ht="30" x14ac:dyDescent="0.25">
      <c r="A55" s="47" t="s">
        <v>32</v>
      </c>
      <c r="B55" s="47" t="s">
        <v>138</v>
      </c>
      <c r="D55" s="73" t="s">
        <v>278</v>
      </c>
      <c r="E55" s="2"/>
      <c r="F55" s="78" t="s">
        <v>303</v>
      </c>
      <c r="G55" s="2"/>
    </row>
    <row r="56" spans="1:7" ht="67.5" x14ac:dyDescent="0.25">
      <c r="A56" s="5" t="s">
        <v>205</v>
      </c>
      <c r="B56" s="8" t="s">
        <v>175</v>
      </c>
      <c r="D56" s="73" t="s">
        <v>282</v>
      </c>
      <c r="E56" s="2"/>
      <c r="F56" s="78" t="s">
        <v>305</v>
      </c>
    </row>
    <row r="57" spans="1:7" ht="81" x14ac:dyDescent="0.25">
      <c r="A57" s="5" t="s">
        <v>139</v>
      </c>
      <c r="B57" s="8" t="s">
        <v>176</v>
      </c>
      <c r="D57" s="73" t="s">
        <v>271</v>
      </c>
      <c r="E57" s="2"/>
      <c r="F57" s="77" t="s">
        <v>298</v>
      </c>
    </row>
    <row r="58" spans="1:7" ht="67.5" x14ac:dyDescent="0.25">
      <c r="A58" s="5" t="s">
        <v>140</v>
      </c>
      <c r="B58" s="8" t="s">
        <v>177</v>
      </c>
      <c r="D58" s="73" t="s">
        <v>270</v>
      </c>
      <c r="E58" s="2"/>
      <c r="F58" s="77" t="s">
        <v>302</v>
      </c>
    </row>
    <row r="59" spans="1:7" ht="81" x14ac:dyDescent="0.25">
      <c r="A59" s="5" t="s">
        <v>141</v>
      </c>
      <c r="B59" s="8" t="s">
        <v>178</v>
      </c>
      <c r="D59" s="73" t="s">
        <v>274</v>
      </c>
      <c r="E59" s="2"/>
      <c r="F59" s="80" t="s">
        <v>312</v>
      </c>
    </row>
    <row r="60" spans="1:7" ht="100.35" customHeight="1" x14ac:dyDescent="0.25">
      <c r="A60" s="5" t="s">
        <v>173</v>
      </c>
      <c r="B60" s="8" t="s">
        <v>179</v>
      </c>
      <c r="D60" s="73" t="s">
        <v>283</v>
      </c>
      <c r="E60" s="2"/>
      <c r="F60" s="77" t="s">
        <v>300</v>
      </c>
    </row>
    <row r="61" spans="1:7" ht="148.5" x14ac:dyDescent="0.25">
      <c r="A61" s="5" t="s">
        <v>174</v>
      </c>
      <c r="B61" s="8" t="s">
        <v>180</v>
      </c>
      <c r="D61" s="73" t="s">
        <v>280</v>
      </c>
      <c r="E61" s="2"/>
      <c r="F61" s="76" t="s">
        <v>297</v>
      </c>
    </row>
    <row r="62" spans="1:7" ht="30" x14ac:dyDescent="0.25">
      <c r="A62" s="5" t="s">
        <v>199</v>
      </c>
      <c r="B62" s="8"/>
      <c r="D62" s="73" t="s">
        <v>279</v>
      </c>
      <c r="E62" s="2"/>
      <c r="F62" s="78" t="s">
        <v>304</v>
      </c>
    </row>
    <row r="63" spans="1:7" ht="30" x14ac:dyDescent="0.25">
      <c r="D63" s="73" t="s">
        <v>275</v>
      </c>
      <c r="E63" s="2"/>
      <c r="F63" s="77" t="s">
        <v>301</v>
      </c>
    </row>
    <row r="64" spans="1:7" ht="27" x14ac:dyDescent="0.25">
      <c r="A64" s="4" t="s">
        <v>142</v>
      </c>
      <c r="D64" s="73" t="s">
        <v>162</v>
      </c>
      <c r="E64" s="2"/>
      <c r="F64" s="78" t="s">
        <v>308</v>
      </c>
    </row>
    <row r="65" spans="1:6" ht="30" x14ac:dyDescent="0.25">
      <c r="A65" s="14" t="s">
        <v>143</v>
      </c>
      <c r="D65" s="73" t="s">
        <v>68</v>
      </c>
      <c r="E65" s="2"/>
      <c r="F65" s="78" t="s">
        <v>306</v>
      </c>
    </row>
    <row r="66" spans="1:6" x14ac:dyDescent="0.25">
      <c r="A66" s="14" t="s">
        <v>144</v>
      </c>
      <c r="D66" s="73" t="s">
        <v>70</v>
      </c>
      <c r="E66" s="2"/>
      <c r="F66" s="76" t="s">
        <v>314</v>
      </c>
    </row>
    <row r="67" spans="1:6" x14ac:dyDescent="0.25">
      <c r="A67" s="14" t="s">
        <v>145</v>
      </c>
      <c r="D67" s="73" t="s">
        <v>61</v>
      </c>
      <c r="E67" s="2"/>
      <c r="F67" s="81" t="s">
        <v>313</v>
      </c>
    </row>
    <row r="68" spans="1:6" ht="30" x14ac:dyDescent="0.25">
      <c r="A68" s="14" t="s">
        <v>146</v>
      </c>
      <c r="D68" s="73" t="s">
        <v>316</v>
      </c>
      <c r="E68" s="2"/>
      <c r="F68" s="77" t="s">
        <v>299</v>
      </c>
    </row>
    <row r="69" spans="1:6" ht="30" x14ac:dyDescent="0.25">
      <c r="A69" s="14" t="s">
        <v>147</v>
      </c>
      <c r="D69" s="73" t="s">
        <v>284</v>
      </c>
      <c r="E69" s="2"/>
      <c r="F69" s="80" t="s">
        <v>162</v>
      </c>
    </row>
    <row r="70" spans="1:6" x14ac:dyDescent="0.25">
      <c r="A70" s="14" t="s">
        <v>148</v>
      </c>
      <c r="D70" s="73" t="s">
        <v>285</v>
      </c>
      <c r="E70" s="2"/>
      <c r="F70" s="78" t="s">
        <v>307</v>
      </c>
    </row>
    <row r="71" spans="1:6" ht="15.75" thickBot="1" x14ac:dyDescent="0.3">
      <c r="A71" s="14" t="s">
        <v>204</v>
      </c>
      <c r="D71" s="73" t="s">
        <v>499</v>
      </c>
      <c r="E71" s="2"/>
      <c r="F71" s="82" t="s">
        <v>315</v>
      </c>
    </row>
    <row r="72" spans="1:6" ht="30" x14ac:dyDescent="0.25">
      <c r="A72" s="14" t="s">
        <v>149</v>
      </c>
      <c r="D72" s="73" t="s">
        <v>78</v>
      </c>
      <c r="E72" s="2"/>
    </row>
    <row r="73" spans="1:6" ht="30" x14ac:dyDescent="0.25">
      <c r="A73" s="14" t="s">
        <v>150</v>
      </c>
      <c r="D73" s="73" t="s">
        <v>240</v>
      </c>
      <c r="E73" s="2"/>
    </row>
    <row r="74" spans="1:6" x14ac:dyDescent="0.25">
      <c r="A74" s="14" t="s">
        <v>151</v>
      </c>
      <c r="D74" s="73" t="s">
        <v>286</v>
      </c>
    </row>
    <row r="75" spans="1:6" ht="14.25" customHeight="1" x14ac:dyDescent="0.25">
      <c r="D75" s="73" t="s">
        <v>287</v>
      </c>
    </row>
    <row r="76" spans="1:6" ht="15.75" thickBot="1" x14ac:dyDescent="0.3">
      <c r="D76" s="74" t="s">
        <v>276</v>
      </c>
    </row>
    <row r="77" spans="1:6" ht="15.75" thickBot="1" x14ac:dyDescent="0.3"/>
    <row r="78" spans="1:6" ht="15.75" thickBot="1" x14ac:dyDescent="0.3">
      <c r="A78" s="188" t="s">
        <v>49</v>
      </c>
      <c r="B78" s="188"/>
      <c r="C78" s="189" t="s">
        <v>50</v>
      </c>
      <c r="D78" s="189"/>
    </row>
    <row r="79" spans="1:6" ht="33.75" customHeight="1" thickBot="1" x14ac:dyDescent="0.3">
      <c r="A79" s="15" t="s">
        <v>51</v>
      </c>
      <c r="B79" s="50" t="s">
        <v>52</v>
      </c>
      <c r="C79" s="16" t="s">
        <v>53</v>
      </c>
      <c r="D79" s="17" t="s">
        <v>54</v>
      </c>
    </row>
    <row r="80" spans="1:6" ht="15.75" thickBot="1" x14ac:dyDescent="0.3">
      <c r="A80" s="18" t="s">
        <v>55</v>
      </c>
      <c r="B80" s="51" t="s">
        <v>56</v>
      </c>
      <c r="C80" s="19" t="s">
        <v>57</v>
      </c>
      <c r="D80" s="20" t="s">
        <v>58</v>
      </c>
    </row>
    <row r="81" spans="1:4" x14ac:dyDescent="0.25">
      <c r="A81" s="21" t="s">
        <v>59</v>
      </c>
      <c r="B81" s="52" t="s">
        <v>168</v>
      </c>
      <c r="C81" s="22" t="s">
        <v>60</v>
      </c>
      <c r="D81" s="23" t="s">
        <v>61</v>
      </c>
    </row>
    <row r="82" spans="1:4" ht="27" x14ac:dyDescent="0.25">
      <c r="A82" s="24" t="s">
        <v>62</v>
      </c>
      <c r="B82" s="52" t="s">
        <v>169</v>
      </c>
      <c r="C82" s="25" t="s">
        <v>171</v>
      </c>
      <c r="D82" s="43" t="s">
        <v>64</v>
      </c>
    </row>
    <row r="83" spans="1:4" ht="33.75" customHeight="1" thickBot="1" x14ac:dyDescent="0.3">
      <c r="A83" s="27" t="s">
        <v>65</v>
      </c>
      <c r="B83" s="53" t="s">
        <v>163</v>
      </c>
      <c r="C83" s="28" t="s">
        <v>152</v>
      </c>
      <c r="D83" s="43" t="s">
        <v>67</v>
      </c>
    </row>
    <row r="84" spans="1:4" ht="29.25" customHeight="1" x14ac:dyDescent="0.25">
      <c r="B84" s="54" t="s">
        <v>164</v>
      </c>
      <c r="C84" s="29" t="s">
        <v>153</v>
      </c>
      <c r="D84" s="26" t="s">
        <v>68</v>
      </c>
    </row>
    <row r="85" spans="1:4" ht="27" x14ac:dyDescent="0.25">
      <c r="A85" s="44"/>
      <c r="B85" s="54" t="s">
        <v>167</v>
      </c>
      <c r="C85" s="30" t="s">
        <v>154</v>
      </c>
      <c r="D85" s="26" t="s">
        <v>70</v>
      </c>
    </row>
    <row r="86" spans="1:4" ht="15.75" thickBot="1" x14ac:dyDescent="0.3">
      <c r="A86" s="44"/>
      <c r="B86" s="53" t="s">
        <v>165</v>
      </c>
      <c r="C86" s="32" t="s">
        <v>172</v>
      </c>
      <c r="D86" s="26" t="s">
        <v>71</v>
      </c>
    </row>
    <row r="87" spans="1:4" x14ac:dyDescent="0.25">
      <c r="A87" s="44"/>
      <c r="B87" s="53" t="s">
        <v>166</v>
      </c>
      <c r="C87" s="33"/>
      <c r="D87" s="31" t="s">
        <v>60</v>
      </c>
    </row>
    <row r="88" spans="1:4" x14ac:dyDescent="0.25">
      <c r="A88" s="44"/>
      <c r="B88" s="55" t="s">
        <v>157</v>
      </c>
      <c r="C88" s="2"/>
      <c r="D88" s="31" t="s">
        <v>72</v>
      </c>
    </row>
    <row r="89" spans="1:4" ht="26.45" customHeight="1" x14ac:dyDescent="0.25">
      <c r="A89" s="44"/>
      <c r="B89" s="55" t="s">
        <v>74</v>
      </c>
      <c r="C89" s="33"/>
      <c r="D89" s="31" t="s">
        <v>73</v>
      </c>
    </row>
    <row r="90" spans="1:4" x14ac:dyDescent="0.25">
      <c r="A90" s="44"/>
      <c r="B90" s="55" t="s">
        <v>158</v>
      </c>
      <c r="C90" s="33"/>
      <c r="D90" s="34" t="s">
        <v>75</v>
      </c>
    </row>
    <row r="91" spans="1:4" ht="15.75" thickBot="1" x14ac:dyDescent="0.3">
      <c r="A91" s="44"/>
      <c r="B91" s="55" t="s">
        <v>159</v>
      </c>
      <c r="C91" s="33"/>
      <c r="D91" s="35" t="s">
        <v>76</v>
      </c>
    </row>
    <row r="92" spans="1:4" ht="27.75" thickBot="1" x14ac:dyDescent="0.3">
      <c r="A92" s="44"/>
      <c r="B92" s="55" t="s">
        <v>160</v>
      </c>
      <c r="C92" s="33"/>
      <c r="D92" s="36" t="s">
        <v>63</v>
      </c>
    </row>
    <row r="93" spans="1:4" ht="27" x14ac:dyDescent="0.25">
      <c r="A93" s="44"/>
      <c r="B93" s="55" t="s">
        <v>161</v>
      </c>
      <c r="C93" s="33"/>
      <c r="D93" s="36" t="s">
        <v>77</v>
      </c>
    </row>
    <row r="94" spans="1:4" x14ac:dyDescent="0.25">
      <c r="A94" s="38"/>
      <c r="B94" s="55" t="s">
        <v>162</v>
      </c>
      <c r="C94" s="2"/>
      <c r="D94" s="37" t="s">
        <v>66</v>
      </c>
    </row>
    <row r="95" spans="1:4" ht="15.75" thickBot="1" x14ac:dyDescent="0.3">
      <c r="A95" s="38"/>
      <c r="B95" s="56" t="s">
        <v>156</v>
      </c>
      <c r="C95" s="33"/>
      <c r="D95" s="37" t="s">
        <v>78</v>
      </c>
    </row>
    <row r="96" spans="1:4" ht="27" x14ac:dyDescent="0.25">
      <c r="B96" s="2"/>
      <c r="C96" s="33"/>
      <c r="D96" s="37" t="s">
        <v>79</v>
      </c>
    </row>
    <row r="97" spans="2:4" x14ac:dyDescent="0.25">
      <c r="B97" s="2"/>
      <c r="C97" s="33"/>
      <c r="D97" s="39" t="s">
        <v>155</v>
      </c>
    </row>
    <row r="98" spans="2:4" x14ac:dyDescent="0.25">
      <c r="B98" s="2"/>
      <c r="C98" s="33"/>
      <c r="D98" s="40" t="s">
        <v>69</v>
      </c>
    </row>
    <row r="99" spans="2:4" ht="27" x14ac:dyDescent="0.25">
      <c r="B99" s="2"/>
      <c r="C99" s="33"/>
      <c r="D99" s="40" t="s">
        <v>80</v>
      </c>
    </row>
    <row r="100" spans="2:4" ht="27" x14ac:dyDescent="0.25">
      <c r="B100" s="2"/>
      <c r="C100" s="2"/>
      <c r="D100" s="40" t="s">
        <v>81</v>
      </c>
    </row>
    <row r="101" spans="2:4" ht="27" x14ac:dyDescent="0.25">
      <c r="D101" s="40" t="s">
        <v>202</v>
      </c>
    </row>
    <row r="102" spans="2:4" ht="27" x14ac:dyDescent="0.25">
      <c r="D102" s="40" t="s">
        <v>82</v>
      </c>
    </row>
    <row r="103" spans="2:4" ht="27" x14ac:dyDescent="0.25">
      <c r="D103" s="41" t="s">
        <v>170</v>
      </c>
    </row>
  </sheetData>
  <sortState xmlns:xlrd2="http://schemas.microsoft.com/office/spreadsheetml/2017/richdata2" ref="F52:F70">
    <sortCondition ref="F52:F70"/>
  </sortState>
  <mergeCells count="10">
    <mergeCell ref="D36:E36"/>
    <mergeCell ref="A37:B37"/>
    <mergeCell ref="A45:B45"/>
    <mergeCell ref="A78:B78"/>
    <mergeCell ref="C78:D78"/>
    <mergeCell ref="A1:D1"/>
    <mergeCell ref="A20:C20"/>
    <mergeCell ref="A26:B26"/>
    <mergeCell ref="A28:C28"/>
    <mergeCell ref="A35:B35"/>
  </mergeCells>
  <conditionalFormatting sqref="B80:B95">
    <cfRule type="duplicateValues" dxfId="0" priority="2"/>
  </conditionalFormatting>
  <pageMargins left="0.7" right="0.7" top="0.75" bottom="0.75" header="0.51180555555555496" footer="0.51180555555555496"/>
  <pageSetup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13</vt:i4>
      </vt:variant>
    </vt:vector>
  </HeadingPairs>
  <TitlesOfParts>
    <vt:vector size="17" baseType="lpstr">
      <vt:lpstr>Matriz consolidada 2025</vt:lpstr>
      <vt:lpstr>Registro de Activos 2025</vt:lpstr>
      <vt:lpstr>Indice de Inf 2025</vt:lpstr>
      <vt:lpstr>Tipologías</vt:lpstr>
      <vt:lpstr>APOYO</vt:lpstr>
      <vt:lpstr>'Matriz consolidada 2025'!Área_de_impresión</vt:lpstr>
      <vt:lpstr>DESPACHO_SECRETARIA</vt:lpstr>
      <vt:lpstr>DIRECCION_DE_ARTE_CULTURA_Y_PATRIMONIO</vt:lpstr>
      <vt:lpstr>DIRECCION_DE_GESTION_CORPORATIVA</vt:lpstr>
      <vt:lpstr>DIRECCION_DE_LECTURAS_Y_BIBLIOTECAS</vt:lpstr>
      <vt:lpstr>ESTRATEGICOS</vt:lpstr>
      <vt:lpstr>EVALUACION</vt:lpstr>
      <vt:lpstr>Frecuencia</vt:lpstr>
      <vt:lpstr>MISIONALES</vt:lpstr>
      <vt:lpstr>OFICINA_DE_TECNOLOGIAS_DE_LA_INFORMACIÓN</vt:lpstr>
      <vt:lpstr>SUBSECRETARÍA_DE_GOBERNANZA</vt:lpstr>
      <vt:lpstr>SUBSECRETARÍA_DISTRITAL_DE_CULTURA_CIUDADANA_Y_GESTION_DEL_CONOCIMIENTO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yulieth pinto</dc:creator>
  <cp:keywords/>
  <dc:description/>
  <cp:lastModifiedBy>Nidia Patricia Rodriguez Rodriguez</cp:lastModifiedBy>
  <cp:revision/>
  <dcterms:created xsi:type="dcterms:W3CDTF">2018-02-02T16:18:46Z</dcterms:created>
  <dcterms:modified xsi:type="dcterms:W3CDTF">2026-01-05T14:21:49Z</dcterms:modified>
  <cp:category/>
  <cp:contentStatus/>
</cp:coreProperties>
</file>