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Mi unidad\Riesgos\"/>
    </mc:Choice>
  </mc:AlternateContent>
  <xr:revisionPtr revIDLastSave="0" documentId="8_{8F0AD1A0-07E5-4557-BCC4-2E204F00CA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z de Riesgos Ambientales" sheetId="1" r:id="rId1"/>
    <sheet name="Mapa de Calor Ambiental" sheetId="8" r:id="rId2"/>
    <sheet name="BD ID COLOR" sheetId="7" state="hidden" r:id="rId3"/>
    <sheet name="BD Mapa calor" sheetId="6" state="hidden" r:id="rId4"/>
    <sheet name="Hoja2" sheetId="3" state="hidden" r:id="rId5"/>
  </sheets>
  <externalReferences>
    <externalReference r:id="rId6"/>
  </externalReferences>
  <definedNames>
    <definedName name="_xlnm._FilterDatabase" localSheetId="2" hidden="1">'BD ID COLOR'!$A$6:$B$31</definedName>
    <definedName name="IMPACTO" localSheetId="1">'Mapa de Calor Ambiental'!$E$15:$I$15</definedName>
    <definedName name="IMPACTO">'BD Mapa calor'!$D$15:$H$15</definedName>
    <definedName name="PROBABILIDAD" localSheetId="1">'Mapa de Calor Ambiental'!$D$10:$D$14</definedName>
    <definedName name="PROBABILIDAD">'BD Mapa calor'!$C$10:$C$14</definedName>
    <definedName name="TipodeControl">'[1]MRC 2019'!$BW$11:$BW$12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2" i="1" l="1"/>
  <c r="AC12" i="1" s="1"/>
  <c r="V12" i="1"/>
  <c r="W12" i="1" s="1"/>
  <c r="H12" i="1"/>
  <c r="I12" i="1" s="1"/>
  <c r="AB17" i="1"/>
  <c r="AC17" i="1" s="1"/>
  <c r="V17" i="1"/>
  <c r="W17" i="1" s="1"/>
  <c r="H17" i="1"/>
  <c r="I17" i="1" s="1"/>
  <c r="AB16" i="1"/>
  <c r="AC16" i="1" s="1"/>
  <c r="V16" i="1"/>
  <c r="W16" i="1" s="1"/>
  <c r="H16" i="1"/>
  <c r="I16" i="1" s="1"/>
  <c r="AB11" i="1"/>
  <c r="AC11" i="1" s="1"/>
  <c r="V11" i="1"/>
  <c r="W11" i="1" s="1"/>
  <c r="H11" i="1"/>
  <c r="I11" i="1" s="1"/>
  <c r="AB14" i="1"/>
  <c r="AC14" i="1" s="1"/>
  <c r="V14" i="1"/>
  <c r="W14" i="1" s="1"/>
  <c r="H14" i="1"/>
  <c r="I14" i="1" s="1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V22" i="1"/>
  <c r="W22" i="1" s="1"/>
  <c r="V19" i="1"/>
  <c r="W19" i="1" s="1"/>
  <c r="V21" i="1"/>
  <c r="W21" i="1" s="1"/>
  <c r="V23" i="1"/>
  <c r="W23" i="1" s="1"/>
  <c r="V20" i="1"/>
  <c r="W20" i="1" s="1"/>
  <c r="V7" i="1"/>
  <c r="W7" i="1" s="1"/>
  <c r="V6" i="1"/>
  <c r="W6" i="1" s="1"/>
  <c r="AB8" i="1"/>
  <c r="AC8" i="1" s="1"/>
  <c r="AB13" i="1"/>
  <c r="AC13" i="1" s="1"/>
  <c r="AB18" i="1"/>
  <c r="AC18" i="1" s="1"/>
  <c r="AB9" i="1"/>
  <c r="AC9" i="1" s="1"/>
  <c r="AB10" i="1"/>
  <c r="AC10" i="1" s="1"/>
  <c r="AB22" i="1"/>
  <c r="AC22" i="1" s="1"/>
  <c r="AB19" i="1"/>
  <c r="AC19" i="1" s="1"/>
  <c r="AB21" i="1"/>
  <c r="AC21" i="1" s="1"/>
  <c r="AB23" i="1"/>
  <c r="AC23" i="1" s="1"/>
  <c r="AB20" i="1"/>
  <c r="AC20" i="1" s="1"/>
  <c r="AB7" i="1"/>
  <c r="AC7" i="1" s="1"/>
  <c r="AB6" i="1"/>
  <c r="AC6" i="1" s="1"/>
  <c r="AB15" i="1"/>
  <c r="AC15" i="1" s="1"/>
  <c r="H8" i="1"/>
  <c r="I8" i="1" s="1"/>
  <c r="H13" i="1"/>
  <c r="I13" i="1" s="1"/>
  <c r="H18" i="1"/>
  <c r="I18" i="1" s="1"/>
  <c r="H9" i="1"/>
  <c r="I9" i="1" s="1"/>
  <c r="H10" i="1"/>
  <c r="I10" i="1" s="1"/>
  <c r="H22" i="1"/>
  <c r="I22" i="1" s="1"/>
  <c r="H19" i="1"/>
  <c r="I19" i="1" s="1"/>
  <c r="H21" i="1"/>
  <c r="I21" i="1" s="1"/>
  <c r="H23" i="1"/>
  <c r="I23" i="1" s="1"/>
  <c r="H20" i="1"/>
  <c r="I20" i="1" s="1"/>
  <c r="H7" i="1"/>
  <c r="I7" i="1" s="1"/>
  <c r="H6" i="1"/>
  <c r="I6" i="1" s="1"/>
  <c r="H15" i="1"/>
  <c r="I15" i="1" s="1"/>
  <c r="Q14" i="6"/>
  <c r="E14" i="6"/>
  <c r="F14" i="6"/>
  <c r="G14" i="6"/>
  <c r="H14" i="6"/>
  <c r="D14" i="6"/>
  <c r="E13" i="6"/>
  <c r="F13" i="6"/>
  <c r="G13" i="6"/>
  <c r="H13" i="6"/>
  <c r="D13" i="6"/>
  <c r="E12" i="6"/>
  <c r="F12" i="6"/>
  <c r="G12" i="6"/>
  <c r="H12" i="6"/>
  <c r="D12" i="6"/>
  <c r="E11" i="6"/>
  <c r="F11" i="6"/>
  <c r="G11" i="6"/>
  <c r="H11" i="6"/>
  <c r="D11" i="6"/>
  <c r="E10" i="6"/>
  <c r="F10" i="6"/>
  <c r="G10" i="6"/>
  <c r="H10" i="6"/>
  <c r="D10" i="6"/>
  <c r="P11" i="6"/>
  <c r="Q11" i="6" s="1"/>
  <c r="P12" i="6"/>
  <c r="Q12" i="6" s="1"/>
  <c r="P13" i="6"/>
  <c r="Q13" i="6" s="1"/>
  <c r="P14" i="6"/>
  <c r="P10" i="6"/>
  <c r="Q10" i="6" s="1"/>
  <c r="V8" i="1" l="1"/>
  <c r="W8" i="1" s="1"/>
  <c r="V13" i="1"/>
  <c r="W13" i="1" s="1"/>
  <c r="V18" i="1"/>
  <c r="W18" i="1" s="1"/>
  <c r="V9" i="1"/>
  <c r="W9" i="1" s="1"/>
  <c r="V10" i="1"/>
  <c r="W10" i="1" s="1"/>
  <c r="V15" i="1"/>
  <c r="W15" i="1" l="1"/>
</calcChain>
</file>

<file path=xl/sharedStrings.xml><?xml version="1.0" encoding="utf-8"?>
<sst xmlns="http://schemas.openxmlformats.org/spreadsheetml/2006/main" count="544" uniqueCount="222">
  <si>
    <t>Análisis y Evaluación del Diseño del Control</t>
  </si>
  <si>
    <t>Riesgo</t>
  </si>
  <si>
    <t>Tipo</t>
  </si>
  <si>
    <t>Causas</t>
  </si>
  <si>
    <t>Consecuencias</t>
  </si>
  <si>
    <t>Probabilidad</t>
  </si>
  <si>
    <t>Impacto</t>
  </si>
  <si>
    <t>Tipo de control</t>
  </si>
  <si>
    <t>Segregación y autoridad del responsable</t>
  </si>
  <si>
    <t>Periodicidad</t>
  </si>
  <si>
    <t>Propósito</t>
  </si>
  <si>
    <t>Como se realiza la actividad de control</t>
  </si>
  <si>
    <t>Que pasa con las observaciones  y desviaciones</t>
  </si>
  <si>
    <t>Evidencia de la ejecución del control</t>
  </si>
  <si>
    <t>Resultado</t>
  </si>
  <si>
    <t>Solidez del control</t>
  </si>
  <si>
    <t>4. Mayor</t>
  </si>
  <si>
    <t>Adecuado</t>
  </si>
  <si>
    <t>Oportuna</t>
  </si>
  <si>
    <t>Prevenir</t>
  </si>
  <si>
    <t>Confiable</t>
  </si>
  <si>
    <t>Se investigan y resuelven oportunamente</t>
  </si>
  <si>
    <t>Completa</t>
  </si>
  <si>
    <t>2. Improbable</t>
  </si>
  <si>
    <t>Analisis y Evaluación del Diseño del Control</t>
  </si>
  <si>
    <t>Asignación Responsables</t>
  </si>
  <si>
    <t>asignado</t>
  </si>
  <si>
    <t>No asignado</t>
  </si>
  <si>
    <t>Inadecuado</t>
  </si>
  <si>
    <t>Inoportuna</t>
  </si>
  <si>
    <t>Detectar</t>
  </si>
  <si>
    <t>No es un control</t>
  </si>
  <si>
    <t>No confiable</t>
  </si>
  <si>
    <t>No se investigan y resuleven oportunamente</t>
  </si>
  <si>
    <t>Incompleta</t>
  </si>
  <si>
    <t>No existe</t>
  </si>
  <si>
    <t xml:space="preserve">Calificación en la Ejecución </t>
  </si>
  <si>
    <t xml:space="preserve">Fuerte </t>
  </si>
  <si>
    <t>entre 96 y 100</t>
  </si>
  <si>
    <t xml:space="preserve">El control se ejecuta de manera consistente por parte del responsable </t>
  </si>
  <si>
    <t>Moderado</t>
  </si>
  <si>
    <t>entre 86 y 95</t>
  </si>
  <si>
    <t xml:space="preserve">El control se ejecuta algunas veces  por parte del responsable </t>
  </si>
  <si>
    <t>Débil</t>
  </si>
  <si>
    <t>entre 0 y 85</t>
  </si>
  <si>
    <t xml:space="preserve">El control  no se ejecuta por parte del responsable </t>
  </si>
  <si>
    <t>Controles Operacionales</t>
  </si>
  <si>
    <t>Control del riesgo</t>
  </si>
  <si>
    <t>Ambiental</t>
  </si>
  <si>
    <t>1. Rara vez</t>
  </si>
  <si>
    <t>3. Posible</t>
  </si>
  <si>
    <t>4. Probable</t>
  </si>
  <si>
    <t>5. Casi seguro</t>
  </si>
  <si>
    <t>5. Catastrófico</t>
  </si>
  <si>
    <t>1. Leve</t>
  </si>
  <si>
    <t>2. Menor</t>
  </si>
  <si>
    <t>3. Moderado</t>
  </si>
  <si>
    <t>Bajo</t>
  </si>
  <si>
    <t>Alto</t>
  </si>
  <si>
    <t>Extremo</t>
  </si>
  <si>
    <t>MODERADO</t>
  </si>
  <si>
    <t>Disminuye probabilidad</t>
  </si>
  <si>
    <t>Responsable del Control</t>
  </si>
  <si>
    <t>Evaluación del Riesgo Inherente</t>
  </si>
  <si>
    <t>Evidencia</t>
  </si>
  <si>
    <t>Descripción del Riesgo</t>
  </si>
  <si>
    <t>Crear campañas de sensibilización para la separación en la fuente de residuos en los puntos ecológicos
Monitorear la cantidad de residuos generados por tipo, con el fin de informar y crear conciencia en cada área, acerca de la cantidad la cantidad de residuos que genera</t>
  </si>
  <si>
    <t>Asignación de responsables</t>
  </si>
  <si>
    <t>Preventivo, Detectivo y Correctivo</t>
  </si>
  <si>
    <t>Que pasa con las observaciones y desviaciones</t>
  </si>
  <si>
    <t>Proceso</t>
  </si>
  <si>
    <t>Disminuye Impacto</t>
  </si>
  <si>
    <t>Nueva Calificación del riesgo residual</t>
  </si>
  <si>
    <t xml:space="preserve">Posibilidad de afectación al medio ambiente y a la salud, debido a la generación de emisiones atmosféricas </t>
  </si>
  <si>
    <t>Falta de consciencia para la actividad de separación en la fuente de residuos en los puntos ecológicos</t>
  </si>
  <si>
    <t>Posibilidad de afectación ambiental por entrega de residuos aprovechables a terceros no autorizados, con el fin de obtener beneficios económicos</t>
  </si>
  <si>
    <t>Incendio o Explosión</t>
  </si>
  <si>
    <t>Accidente durante el almacenamiento, derrame o fuga de residuos peligrosos</t>
  </si>
  <si>
    <t>Posibilidad de afectación económica y ambiental, debido al colapso de la estructura del centro de acopio de residuos peligrosos</t>
  </si>
  <si>
    <t>Sismo o Terremoto</t>
  </si>
  <si>
    <t>Posibilidad de afectación económica y ambiental, debido al cambio de las características fisicas y químicas de los residuos peligrosos y generación de lixiviados</t>
  </si>
  <si>
    <t>Tormenta eléctrica</t>
  </si>
  <si>
    <t>Robo o atentado terrorista</t>
  </si>
  <si>
    <t>Todas las áreas</t>
  </si>
  <si>
    <t>Posibilidad de afectación económica y ambiental, debido a la pérdida del regurso agua y aumento de su consumo</t>
  </si>
  <si>
    <t>Posibilidad de afectación económica y ambiental, debido a sobre consumo de energía</t>
  </si>
  <si>
    <t>Administrativo - Gestión Ambiental</t>
  </si>
  <si>
    <t>Administrativo - Infraestructura</t>
  </si>
  <si>
    <t>Uso irracional del recurso y fugas por averias en redes hidraulicas</t>
  </si>
  <si>
    <t>Uso irracional del recurso y falta de mantenimiento o adquisición de equipos de alto consumo energético</t>
  </si>
  <si>
    <t>Corrupción - Imagen o credibilidad</t>
  </si>
  <si>
    <t>Ambiental - Cumplimiento</t>
  </si>
  <si>
    <t>Ambiental y Estratégico</t>
  </si>
  <si>
    <t>Posibilidad de afectación económica y ambiental, debido a fallas en la red eléctrica de la Entidad</t>
  </si>
  <si>
    <t>Ambiental - Estratégico</t>
  </si>
  <si>
    <t>Posibilidad de afectación económica, debido a la pérdida de material con potencial de aprovechamiento</t>
  </si>
  <si>
    <t>Aumento de la generación de residuos ordinarios, disminución de la vida útil del relleno sanitario y desvalorización de residuos aprovechables</t>
  </si>
  <si>
    <t>Posibilidad de afectación económica y ambiental, debido a sobre consumo de papel</t>
  </si>
  <si>
    <t>Uso irracional de papel, impresión indiscriminada de documentos</t>
  </si>
  <si>
    <t>Contaminacion atmosférica</t>
  </si>
  <si>
    <t>Afectación a la imagen institucional e inclumplimiento legal</t>
  </si>
  <si>
    <t>Contaminación del suelo, agua y aire</t>
  </si>
  <si>
    <t>Contaminación ambiental y agotamiento de recursos naturales</t>
  </si>
  <si>
    <t>Contaminación ambiental y afectacion a la imagen institucional</t>
  </si>
  <si>
    <t>Posibilidad de afectación ambiental y a la salud debido a contacto con residuos peligrosos</t>
  </si>
  <si>
    <t>Contaminacion ambiental y afectación a la salud humana</t>
  </si>
  <si>
    <t>Total</t>
  </si>
  <si>
    <t>Posibilidad de afectación ambiental y a la salud debido al transporte de residuos peligrosos entre sedes</t>
  </si>
  <si>
    <t>Capacitacion al personal en el manejo seguro de residuos peligrosos
Almacenamiento temporal de residuos peligrosos de acuerdo a lo establecido en la normatividad ambiental vigente</t>
  </si>
  <si>
    <t>Listados de asistencia a capacitaciones y registro fotográfico</t>
  </si>
  <si>
    <t>Riesgo Inherente</t>
  </si>
  <si>
    <t>MUY ALTA</t>
  </si>
  <si>
    <t>ALTA</t>
  </si>
  <si>
    <t>MEDIA</t>
  </si>
  <si>
    <t>BAJA</t>
  </si>
  <si>
    <t>MUY BAJA</t>
  </si>
  <si>
    <t>LEVE</t>
  </si>
  <si>
    <t>MENOR</t>
  </si>
  <si>
    <t>MAYOR</t>
  </si>
  <si>
    <t>CATASTRÓFICO</t>
  </si>
  <si>
    <t>IMPACTO</t>
  </si>
  <si>
    <t>P
R
O
B
A
B
I
L
I
D
A
D</t>
  </si>
  <si>
    <t>EXTREMO</t>
  </si>
  <si>
    <t>ALTO</t>
  </si>
  <si>
    <t>BAJO</t>
  </si>
  <si>
    <t>RIESGO INHERENTE</t>
  </si>
  <si>
    <t>RIESGO RESIDUAL</t>
  </si>
  <si>
    <t>PROBABILIDAD</t>
  </si>
  <si>
    <t>ZONA DE RIESGO</t>
  </si>
  <si>
    <t>LLAVE</t>
  </si>
  <si>
    <t>MUY ALTALEVE</t>
  </si>
  <si>
    <t>ALTALEVE</t>
  </si>
  <si>
    <t>MEDIALEVE</t>
  </si>
  <si>
    <t>BAJALEVE</t>
  </si>
  <si>
    <t>MUY BAJALEVE</t>
  </si>
  <si>
    <t>COMBINACIONES</t>
  </si>
  <si>
    <t>ZONA</t>
  </si>
  <si>
    <t>MUY ALTAMENOR</t>
  </si>
  <si>
    <t>MUY ALTAMODERADO</t>
  </si>
  <si>
    <t>MUY ALTAMAYOR</t>
  </si>
  <si>
    <t>MUY ALTACATASTRÓFICO</t>
  </si>
  <si>
    <t>ALTAMENOR</t>
  </si>
  <si>
    <t>ALTAMODERADO</t>
  </si>
  <si>
    <t>ALTAMAYOR</t>
  </si>
  <si>
    <t>ALTACATASTRÓFICO</t>
  </si>
  <si>
    <t>MEDIAMENOR</t>
  </si>
  <si>
    <t>MEDIAMODERADO</t>
  </si>
  <si>
    <t>MEDIAMAYOR</t>
  </si>
  <si>
    <t>MEDIACATASTRÓFICO</t>
  </si>
  <si>
    <t>BAJAMENOR</t>
  </si>
  <si>
    <t>BAJAMODERADO</t>
  </si>
  <si>
    <t>BAJAMAYOR</t>
  </si>
  <si>
    <t>BAJACATASTRÓFICO</t>
  </si>
  <si>
    <t>MUY BAJAMENOR</t>
  </si>
  <si>
    <t>MUY BAJAMODERADO</t>
  </si>
  <si>
    <t>MUY BAJAMAYOR</t>
  </si>
  <si>
    <t>MUY BAJACATASTRÓFICO</t>
  </si>
  <si>
    <t>Llave</t>
  </si>
  <si>
    <t>Llave2</t>
  </si>
  <si>
    <t>Capacitación al personal en manejo de emergencias
Garantizar que se cuenten con los extintores necesarios</t>
  </si>
  <si>
    <t>Formato de cuantificacion de residuos
Manifiesto de entrega de residuos
Certificados de disposición final de residuos aprovechables</t>
  </si>
  <si>
    <t>Procedimientos y controles de seguridad física
Formato de cuantificación de residuos</t>
  </si>
  <si>
    <t>Programa de ahorro de agua - PIGA
Programa de mantenimiento correctivo</t>
  </si>
  <si>
    <t>Programa de ahorro de energía - PIGA
Programa de mantenimiento correctivo</t>
  </si>
  <si>
    <t>Capacitacion en etiquetado y embalaje de residuos peligrosos
Capacitacion en atención a emergencias ambientales</t>
  </si>
  <si>
    <t>Formato de cuantificacion de residuos
Certificados de desposición final de residuos aprovechables</t>
  </si>
  <si>
    <t>Cuando se requiera</t>
  </si>
  <si>
    <t>Evidencias de implementación de Programa de mantenimiento correctivo
Contrato de recoleccion, transporte, tratamiento y disposición de residuos</t>
  </si>
  <si>
    <t>Evidencias de implementación de Programa de mantenimiento correctivo
Soportes capacitaciones ahorro de energía</t>
  </si>
  <si>
    <t>Evidencias de implementación de Programa de mantenimiento correctivo
Soportes capacitaciones ahorro de agua e inspecciones hidrosanitarias</t>
  </si>
  <si>
    <t>Soportes de capacitaciones y listados de sistencia</t>
  </si>
  <si>
    <t xml:space="preserve">Disminuye </t>
  </si>
  <si>
    <t>Disminuye</t>
  </si>
  <si>
    <t>Riesgo residual</t>
  </si>
  <si>
    <t xml:space="preserve">GESTION ADMINISTRATIVA </t>
  </si>
  <si>
    <t>CÓDIGO</t>
  </si>
  <si>
    <t>VERSIÓN</t>
  </si>
  <si>
    <t>01</t>
  </si>
  <si>
    <t>FECHA</t>
  </si>
  <si>
    <t>MATRIZ DE RIESGOS AMBIENTALES</t>
  </si>
  <si>
    <t>ADM-PR</t>
  </si>
  <si>
    <t>Dirección de Gestión Corporativa y relacionamiento con el ciudadano.
Gestor Ambiental.  
Coordinación de Servicios Administrativos
Referente - PIGA</t>
  </si>
  <si>
    <t>Administrativo y Gestión Ambiental</t>
  </si>
  <si>
    <t xml:space="preserve">Ambiental - </t>
  </si>
  <si>
    <t xml:space="preserve"> - Ambiental - Cumplimiento</t>
  </si>
  <si>
    <t>Posibilidad de afectación económica por multas debido a incorrecto manejo de residuos convencionales</t>
  </si>
  <si>
    <t>Capacitaciones de transporte de residuos</t>
  </si>
  <si>
    <t xml:space="preserve">Volteo del buggie de transporte
Accidente de tránsito </t>
  </si>
  <si>
    <t>Administrativo</t>
  </si>
  <si>
    <t>Manipulación inadecuada de residuos peligrosos. Embalaje inadecuado de residuos peligrosos</t>
  </si>
  <si>
    <t>Semestral</t>
  </si>
  <si>
    <t>Posibilidad de afectación ambiental por aumento en el volumen de la generación de residuos peligrosos, debido  a la falta de capacidad del cuarto de almacenamiento o  elementos del kit de emergencias</t>
  </si>
  <si>
    <t>Contaminacion del medio ambiente y afectación a la salud humana</t>
  </si>
  <si>
    <t>Verificación estructural y de condiciones del sitio de almacenamiento de residuos peligrosos</t>
  </si>
  <si>
    <t>Acta de reunión evaluación condiciones sitio de almacenamiento</t>
  </si>
  <si>
    <t>Derrame de lixiviados producto de la transformación de residuos peligrosos el liquidos, por contencion o inundación</t>
  </si>
  <si>
    <t>Contaminacion del medio ambiente</t>
  </si>
  <si>
    <t>Proceso contractual para compra de extintores
Listados de asistencia a capacitaciones de brigada</t>
  </si>
  <si>
    <t>Posibilidad de afectación al medio ambiente y a la salud, debido a la generación de emisiones atmosféricas por la planta electrica</t>
  </si>
  <si>
    <t>Funcionamiento planta electrica</t>
  </si>
  <si>
    <t>Mantenimiento preventivo planta electrica</t>
  </si>
  <si>
    <t>Anual</t>
  </si>
  <si>
    <t>Informe de mantenimiento</t>
  </si>
  <si>
    <t>Falta de control para la entrega de residuos aprovechables</t>
  </si>
  <si>
    <t>Reporte de cuantificación y reportes campañas</t>
  </si>
  <si>
    <t>Programa de mantenimiento correctivo</t>
  </si>
  <si>
    <t>Evidencias de implementación de Programa de mantenimiento correctivo</t>
  </si>
  <si>
    <t>Posibilidad de afectación legal, debido a la pérdida de residuos peligrosos</t>
  </si>
  <si>
    <t>Capacitación en manejo interno y externo de residuos peligrosos</t>
  </si>
  <si>
    <t>Programa Concumo sostenible</t>
  </si>
  <si>
    <t>Relacion entraga resmas de papel por el almacen</t>
  </si>
  <si>
    <t>Registro de entrega residuos aprovechables
Formato de cuatificación de residuos</t>
  </si>
  <si>
    <t>Disposicion de residuos en calle</t>
  </si>
  <si>
    <t>Capacitación al personal de aseo y cafeteria en gestión adecuada de residuos</t>
  </si>
  <si>
    <t>Acta de asistencia</t>
  </si>
  <si>
    <t>Posibilidad de afectación económica por multas debido a incorrecto manejo de residuos convencionales en eventos misionales</t>
  </si>
  <si>
    <t xml:space="preserve">Obliaciones ambientales al operador logistico
Campañas de sensibilizacion </t>
  </si>
  <si>
    <t>Obligaciones contractuales operador
Soporte campañas</t>
  </si>
  <si>
    <t>Posibilidad de afectación legal, debido a la falta de capacidad para gestionar residuos peligrosos</t>
  </si>
  <si>
    <t>No contar con un gestor autorizado o no realizar las entregas en un periodo de un año</t>
  </si>
  <si>
    <t>Contrato gestor respel</t>
  </si>
  <si>
    <t>Contrato desarrollado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</si>
</sst>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E36713"/>
      <name val="Calibri"/>
      <family val="2"/>
      <scheme val="minor"/>
    </font>
    <font>
      <sz val="11"/>
      <color rgb="FFFFFF00"/>
      <name val="Calibri"/>
      <family val="2"/>
      <scheme val="minor"/>
    </font>
    <font>
      <sz val="9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367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8D0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8" xfId="0" applyFont="1" applyBorder="1"/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7" fillId="4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wrapText="1"/>
    </xf>
    <xf numFmtId="0" fontId="0" fillId="4" borderId="8" xfId="0" applyFill="1" applyBorder="1"/>
    <xf numFmtId="0" fontId="0" fillId="5" borderId="8" xfId="0" applyFill="1" applyBorder="1"/>
    <xf numFmtId="0" fontId="0" fillId="7" borderId="8" xfId="0" applyFill="1" applyBorder="1"/>
    <xf numFmtId="0" fontId="0" fillId="8" borderId="8" xfId="0" applyFill="1" applyBorder="1"/>
    <xf numFmtId="0" fontId="0" fillId="0" borderId="20" xfId="0" applyBorder="1"/>
    <xf numFmtId="0" fontId="0" fillId="0" borderId="11" xfId="0" applyBorder="1"/>
    <xf numFmtId="0" fontId="12" fillId="4" borderId="11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10" xfId="0" applyBorder="1"/>
    <xf numFmtId="0" fontId="8" fillId="10" borderId="8" xfId="0" applyFont="1" applyFill="1" applyBorder="1" applyAlignment="1">
      <alignment horizontal="center" vertical="center" wrapText="1"/>
    </xf>
    <xf numFmtId="0" fontId="13" fillId="8" borderId="8" xfId="0" applyFont="1" applyFill="1" applyBorder="1"/>
    <xf numFmtId="0" fontId="14" fillId="7" borderId="8" xfId="0" applyFont="1" applyFill="1" applyBorder="1"/>
    <xf numFmtId="0" fontId="11" fillId="4" borderId="8" xfId="0" applyFont="1" applyFill="1" applyBorder="1"/>
    <xf numFmtId="0" fontId="15" fillId="5" borderId="8" xfId="0" applyFont="1" applyFill="1" applyBorder="1"/>
    <xf numFmtId="0" fontId="8" fillId="10" borderId="1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wrapText="1"/>
    </xf>
    <xf numFmtId="0" fontId="16" fillId="0" borderId="8" xfId="0" applyFont="1" applyBorder="1" applyAlignment="1">
      <alignment horizontal="left" vertical="center"/>
    </xf>
    <xf numFmtId="14" fontId="16" fillId="0" borderId="8" xfId="0" applyNumberFormat="1" applyFont="1" applyBorder="1" applyAlignment="1">
      <alignment horizontal="left" vertical="center" wrapText="1"/>
    </xf>
    <xf numFmtId="0" fontId="12" fillId="0" borderId="0" xfId="0" applyFont="1"/>
    <xf numFmtId="0" fontId="12" fillId="4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7" fillId="0" borderId="0" xfId="0" applyFont="1"/>
    <xf numFmtId="0" fontId="17" fillId="0" borderId="33" xfId="0" applyFont="1" applyBorder="1"/>
    <xf numFmtId="0" fontId="16" fillId="0" borderId="13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 wrapText="1"/>
    </xf>
    <xf numFmtId="14" fontId="7" fillId="0" borderId="40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2" borderId="2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12" fillId="11" borderId="29" xfId="0" applyFont="1" applyFill="1" applyBorder="1" applyAlignment="1">
      <alignment horizontal="center" vertical="center"/>
    </xf>
    <xf numFmtId="0" fontId="12" fillId="11" borderId="30" xfId="0" applyFont="1" applyFill="1" applyBorder="1" applyAlignment="1">
      <alignment horizontal="center" vertical="center"/>
    </xf>
    <xf numFmtId="0" fontId="12" fillId="11" borderId="31" xfId="0" applyFont="1" applyFill="1" applyBorder="1" applyAlignment="1">
      <alignment horizontal="center" vertical="center"/>
    </xf>
    <xf numFmtId="0" fontId="12" fillId="11" borderId="20" xfId="0" applyFont="1" applyFill="1" applyBorder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14" fontId="7" fillId="0" borderId="21" xfId="0" applyNumberFormat="1" applyFont="1" applyBorder="1" applyAlignment="1">
      <alignment horizontal="left" vertical="center"/>
    </xf>
    <xf numFmtId="14" fontId="7" fillId="0" borderId="14" xfId="0" applyNumberFormat="1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6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C8D0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36713"/>
      <color rgb="FFDDDDDD"/>
      <color rgb="FFEC8D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18</xdr:row>
      <xdr:rowOff>304800</xdr:rowOff>
    </xdr:to>
    <xdr:sp macro="" textlink="">
      <xdr:nvSpPr>
        <xdr:cNvPr id="1031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16552333" y="10276417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1</xdr:col>
      <xdr:colOff>15875</xdr:colOff>
      <xdr:row>1</xdr:row>
      <xdr:rowOff>31750</xdr:rowOff>
    </xdr:from>
    <xdr:to>
      <xdr:col>1</xdr:col>
      <xdr:colOff>758826</xdr:colOff>
      <xdr:row>2</xdr:row>
      <xdr:rowOff>79376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D91AEAC6-FBF7-409F-AB55-710E995A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250" y="603250"/>
          <a:ext cx="742951" cy="6191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9</xdr:col>
      <xdr:colOff>0</xdr:colOff>
      <xdr:row>10</xdr:row>
      <xdr:rowOff>0</xdr:rowOff>
    </xdr:from>
    <xdr:ext cx="304800" cy="304800"/>
    <xdr:sp macro="" textlink="">
      <xdr:nvSpPr>
        <xdr:cNvPr id="5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32F8A928-5E57-450B-9C11-1EDD83FCF067}"/>
            </a:ext>
          </a:extLst>
        </xdr:cNvPr>
        <xdr:cNvSpPr>
          <a:spLocks noChangeAspect="1" noChangeArrowheads="1"/>
        </xdr:cNvSpPr>
      </xdr:nvSpPr>
      <xdr:spPr bwMode="auto">
        <a:xfrm>
          <a:off x="16541750" y="1546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304800" cy="304800"/>
    <xdr:sp macro="" textlink="">
      <xdr:nvSpPr>
        <xdr:cNvPr id="6" name="AutoShape 7" descr="data:image/png;base64,iVBORw0KGgoAAAANSUhEUgAAAG8AAABNCAYAAACooTpdAAAAAXNSR0IArs4c6QAAIABJREFUeF7t3QWMbdX1BvDzKFKKFyhSrEChuDvFtRQoBYqU4k6CBRIgWGhwKxZKCxRo0eJWXArF3d1dizv889v5f5P9DnfmzsA8wrz0Jjczc2TL+tb6lux9zgz76quvvmoG6VM35ff8PWzYsCbf+hrHBuvTaRrt/gerr07t1PN1vp7bYM6z7nvYYIL35ZdfdgVsuM4HGTwCjJLoJwKtj41IANO2fsmiVtoR0e+ggte2to8//rj56KOPmjHHHLP54Q9/2KONgyHUThYcoX3yySfNp59+2ow++uil31FGGWU42bWttL+WUVty3WD6/eKLLwpo+ht11FF7Lmn3P1hADjp4NWXceOONzVlnnVXAm2WWWZqZZ565mWaaaZrxxx9/uMm1BdGeXF/CJbD33nuveeWVV5qnn366efTRR5unnnqqHJtkkklKn9NPP30z9dRTNxNPPHEBtLfPQCgdSB988EHz6quvln4feeSR5p133mnmmGOO8p188snLHMMGgwXYCKPNWFQ07Ywzzmh233335oUXXmjGHXfcZooppmimnHLKZrLJJmsmnXTSZqqppirHxhprrGaiiSYqv//oRz8azl9ksCz4rbfeKsLyk6BefPHF5plnnmleeuml8n355ZebN954o1i7sRjHOOOMU0DUr/Z/8pOf9IzDmHx/+tOfNhNMMEG5vq0oLPjNN99sXnvttfLz3XffLWN44oknSv+Uxvwc+/GPf9xsuOGGzW9/+9vmF7/4RTPaaKP1WOL3Hrz4mQgAeLvsskvz7LPPFqEQTr60cuyxxy5f1gC08cYbrxljjDHKNVGEWMPnn3/efPjhh837779ffvq7/j3+tn1f3e8PfvCDIlB9URi/60+/jqVf8wiQn332WenHl1IA009/G4N+0zdr22yzzZrVV1+9mXHGGXssb0jQZl/ghU4DbNt/dHLus846a7GSBx98sAjsZz/7WRE2K1piiSWa6aabrmj9JZdc0txwww3N66+/3vB3+QQAikKw888/f7PYYosVS2NFlOr+++9v7rjjjua///1vsUqMwFc//vjjRUlqP96OKOv5Omesm2++ebG8GWaYoSjHkKHNbuA5z/egSPQWiqudvN/5pvnmm69ZfvnlmwknnLC56KKLCjAzzTRT0XY+Bo0BigWhRV/+77777mseeuihAgB6BjBQ0KPrn3zyyUK7fC8gtf+f//yntMk/EjyrOvzww0tb2tRWokcKYXzmAXDKQ7GcD3ixPJaeuQ1p2jQRfgUoBMdHEDKfRThAIGwCIBhWxloIj38hUNTGYgQjoVzCYSERlDYFLUAGGlADsPZZuOtZo7+BwbIdQ3WzzTZbaevhhx8uPtT47rzzzqJoPijedQsttFAZt76Mz7hYNMtbY401iuUNqYClbXmnn356s+uuu5aJzzvvvM2SSy5ZNF80yCKAQXMJj+MnNALlg/gaGi2ii7ABxue4htUQECDvvvvuIkAURUEoAOsWXBA+K5Uy/PznPy9RLysUbKDGxx57rHnuuedKX4AR4PgmtUlg5DyLW2SRRQq1CpDMS1vG8cADD5QxCFjWXHPN4Xxef1ORgVrnoKYKbfBOPfXUZrfddisgrbLKKs3SSy9dUoerrrqq+KwFFligjPeee+4pVAY0YBEKUFhPnXpkcqhu2mmnLcKUhrAsoBEqfyjqowjuJ/znn3++KAmaAz4rpiwA1BdFqQVMCdyvHYpCaSgcS9t0003LfI455phCq5hkxx13LNT797//vfnd735XvqLNIW15p512WgEP9S288MIlYEAzrAH1OE6Dgeb84osvXjSekFmb8wGvzsEID1hAIyCCBgi/yEIA//bbb5dzqAwNs6Yk0QGQZeqn7iP9aFP7xua+Sy+9tPnnP/9Z2qM0wKcYqH3uuedubrnllvJdb731eixvSAcsoU3+ALVIXkWQknRaf9ttt5VAAZ0JFAQoIkDnXC8P7JRUJ92o66XAEjledtllJXoEEEFTihVWWKHQdP1JVaSu9uR34KPS0CKArrjiiuboo48u1oeWjdmXsqF9BQlgok0+j3KOFHke2qL5/NCyyy5bJv/vf/+7BAICjgUXXLBoLFq9/vrrm/POO6/QqMoIaxUFEiDQgckqApwIkk+79dZbi+a7L37Sfcsss0wz11xzlaiypnX3A4tVaYO1GycqvOmmm8rvmGDttdcu9GlMhx12WDnub0oIINTseoyCDTbZZJMCXmhzoH5sINePUJ8XyxO1sToWMOeccxZqo8nXXnttoTdBwO9///tynvZKDf7xj38UekWRCc2BydexIl+AsjBK4B6BC5ojUMGDawlyueWWK74wlgVctMe6BCwsR/CCwoHvOsJPtQS4Z599dgHPmKQs0gGRrP61dd1115X23LPWWmsN/YAlFRaTErYDUIjN8lDSlVdeWYKVeeaZp1l33XWblVZaqViX64HLz6BAALM2FOULIED++te/LlGnYwABmCDpmmuuKfSG1lZbbbWeAMI1ol2C1jfAUCS/BwR0zEKNETgoV8AC0ICH1p0XuFBCiqOuKUXBCo6LNpMqDMSSBnrtCLW8ujwW4ZsUuiGkJNQc/jrrrFN8HgGmhsgfsia+jKBpOFB8RJmoa+WVVy4AaZNg99tvvwIgOpRPApg1zD777AXcE088sUS8rCxtGRsrkkZQJErGatGjVADFnnvuuc2hhx5a+pD2rLrqqs1dd91VImfgpyiQPM94tDvSVFgIgV9gXZy56JDGo02Wx+fxHSyHoH1ch0oJzVdUyU/6KJUJ1bfeeuviGyXWxx57bLEq1Enw/NaWW25ZwBBUnHzyyeVnHb0GPFEpq05B27j4aCBecMEFzSGHHFICLHMQTGEPKYi+6vIYqx2pLC95VCJFwjdpFvTLX/6yWN6KK65YwFSnPP/884vVAU4e5jjfk/QhwUeCBz9VbdAioWZVQe6naqIf/ooCoOH2h5KgPT/5UpTJuhZddNHSP8tTMtM+5ZGG+Gk88aWi2y222KJQ7kgFXnKpujBt0nIp4InqfvWrXxUtJ9yskalcoCdJsuP8FmHmQxkIXbuUIcIMuKwq5ylAp/MslH9ErcpygiGRqiDHOf3yeX/6058KeOk/he+kHSMteDQVXYrUWAO/hiIlylIF4PFPAhvUCDyAoUL5oKCARbkeCIPxSSUFVaJVFgpAYwRiqisJWIDHetEmnyb1wQx8N6vvVNscjHH21sZ3FrCgLZOTKgQ8ERrBCBAEHQFPAEBI8id5n+vkcoIC1hUKje+LlfU6ydZemWxTQJFZ3wMgsACobCcoMV6RLEVjeZJ0+aDxs04sYfwiTuN1fKQpTCfa5NQFFiJDaQAqlLRz+nI4INB2+ViWdoThLI2PEmlKjv0t4kxxW5jfqXzWCcS6dgk89cpUSqQdvqwNACJhLJHiNMAuvPDCkrq4jsXyy9oU5LgetQNw4403LqlJvRg7JAvTSdJRy29+85tSfVC+EsqLFIElMGBVBKAaArxYVJZvRJ60+/bbby8UpXzG+ghREMMP9odKgcFaWFtWEaQTFEtgImUBnrHV1mz8Ilj0zSIp0BFHHFFYQITsq2IkN91ggw1GriRdhUWJSvRmwiafpRdC4uNoqgoL4dWr7MBhuXweC2R96BO1skA+kb/hU1VjgJJis2OAELRohzIAS/UERQqWjCMW6BwlisVlHGhTeexf//pXSUn4PJGw8+hWn0pz5klBRyrL4xdqihKKE5rSFH/GGuRTknRUiCIJnM+pF1Czos1SWaF8DVVloZdiABPV+gAHNYskRZxAcI2/LUlJ8vXtXL4olXJpF3UKZESXVhQk+I6xVG3IUymV8eqTogi8LH9lA9KQTdKznkdTJbxyHwLNCgAqBKyqhhokgaoz3nvvvUWYgpykAvxRhM1SWSEKFbFmBQA4BKl9QtOGiDCRI6CE/wQrFaBQKBRY/DA6NlaWi6oBj06zFUNt07VYQnqTIrnzWeqy4EwRtT+kl4SynsdiACSKM3HUZ+ES9aA29UkVFhMXYdJmITvrBKaIk4AAjLbcQ7j8p/KU3/kl/bCSeqNQynLZCiHaVQxQeeFf3SuSpAjApGTuUXNl9cADqMI38FA10JTSuAEKBfhsgBI1C8wEYCPFkhDLAAStV3EnlOOOO64ICNXQ4j/84Q/F8lRW+A/FX8cFIiI9VAk4QhcpstpTTjmlBBKA4+8IK3XGlM8iwFRzhPiErniMli0lWcHwsaYIDFZkHEATVKFOwYjaptyTgji27bbblpTBceNBqXxeNiANacurC9MpJme5hA+h7QEv63k0WGAgCBD9oS6aTeMJk/WiUwDzmYIQQQNBsWhFbNTpUwcj/KwPJdAnywaeIEMUCXzFAj+zSsBKAc3q1TaVx/g2lillYGEsmi/kI5Okpzw2UoFn0vwPDTVZ/i61TY4enSlfZY3NeV9BDevl/4CpDfkhfwYUP92D2lgSEKUb6I3v0TZgfAQZwLWqwH9l5V4ZDNVpT5VH/oYa9SWIkvZIDzIOCuNaY6JY/HBdHhuSqwp1gty2vHpjbXYZ03R+hkXSZILjuwBA0EAWWVrXkzIAhNWwwKzDif4IGNXxmYBBt+gV1fKngqVsiecztWPTEDqkVGhavgY0oPjpfmOWigi+jjzyyDKG7OHMin72xgz58lg38LK9HS0CKdYoN7JVnGWlWq8t1xFY6pwErr4ZzUaN8kP3qXJY8rGkxMeJKpXcWLTghHUCl2KgwmxjR4GUgb9Dg3UxWzus86STTmr+/Oc/FyZAh9kuz/9lp9uQL0z3Bh5N57MS7gv1aTQL8RWsbL/99iWHIpjsMdEezc5Os6OOOqoAIHplsUAUPISKDzjggGIlIk7VG1anciP5BzolEKHKEQnb6r3aqiAqqw91bib9sPKeLYvGYx6CL0m95F9bFGzIg1dPvKZN2so3EbiQXFDACgnBCgIr4J9YCQCB0X5+wTXZvsCqVG1YlLZ9+LC//vWvxUrUI1mdQjFwQoGUAA2jS+NZaqmlCkXyvXVJjEIJZiiKYEV7xg3gbBmkOOZ7zjnnFL83pGmzLmsRhAXMPfbYo4TeqFBQoMaJplAbQagV8kHAdB0w5VZ8VfZbxgq1kcVZAUP9VJHAAbgix8svv7wEJYCRd6HIeqsfIACjXUqSEpr2UTlrk/9pi1XxlXyi5FsFR1DkWhUhSmEDbsAbsoux9R5Igrn55ptLPoemWAU6VHVnWVdffXWxOIIV0amKsAj04zr5EzpkHdkLQiGyIpCHR1gMpUBl/J9+gahYDVznskKR3dHOo+ysDSYA8TPP3/FzIkvt8KcKCMYklXFcGqG44HpRqLkYr93TymNo2riz6tFppePbHhvU9by6skHItFu1/S9/+UsBEmXxVb5Ay2PPBC8QAF4WaF2b3WL1korfHWcxItU8X5eHJlkr+nIOWHxctrsHPP2yPsBkS30oMz442y2SQmAIrBA/bfyiYbmqPNR8uYQddtih+FpUnnEPiSWhgBe/RzAohw9CoYIUQuGnhPtAoO1olJXkmTkCT+5Ua2celARYKv8sT2ifhdM8eEl4qXVSDNaXjULdNB4QrB8j8K15elcbFDLb8Y1RPdTYk+6gasFPvcFpSIAX7c3ACUEoTTPVISXRfBuNB4BJ0WxlMMEHIQATLQkU+Bd0GqFrD2hoTLCQVILlsjy+UwWFRWR1wu/ZXBS/Z0yixKwb1oLO83eUK3ta9Kld5TzpCABzL0U0flSJWs0hm5NCmUMGvABYD5iwUJeSFvpUwsozbQRreYXw/Q4IQQDhAx2NZn2OYIGOGm1XoOFAYN38WJ4vt3qA/rJpyXVoNrvQUF92SKftjDulL4CYA/ABlW31FCsPUvKB/LfknjIBLp86eBtS4LVpKXQa2iE4yz5ohyD5IsJ3HS0HoC+rQ0t+hva0TcAARmm+ApU8H47ufFAmwQt4WAQfmOcAtSlh9xN4hEsp3Kt/pTc0LLKlGMaVwCgBVp5VwALGmnSlHXEPmYClN1/SnhALIDSRGuBYJUHFV9Zb6lIq42f8zmf6Heh5+pUFZKMQ0ESsoj/07JwCgDYFF47l/SyskbWiuTwI42eCjbwsALjAZ9GiSOC6L08w1bTblsGIsrqiFIP5BqRugcA3OZ9nwrPhtn7vSl7rwTJTQssDk5SDgFEsAAkdWBG+31mRa/KWCNYFyChPf8c7IlfL+xrD9xa8vrQ5E2IZeVASkCwYFStm5yU6ec4PDfKreWVHLZROwq83B3f6vb/Ajsjrvtfgtem2N0Aj3LxcIKvq/GJ2i3Xyw/FHffmpTn2OSCocCNi9gtcfzW874/7e022AdVG6topOQu50rFv7vQGZ472B823psb/315be15i6gtdNeDWAncDr74C7CbxbO3kjkgDI5OVfLG+gn279tFOB9vz7ssr+KHddlelm9b2CJ7LLhh5+gjPXcMpHcfJZkMykRJIiOtRFoKJAQtSGYEAbeSVUUoO8siqF4RxP+J08K4uv+hJU5PVT7he0yB3VJAUjkn4hvBRDf3lFVuqN+sgjzdpNVcV1xp2NvPrIGmQUJPMynwRU7stSluAqbWaZiSylQ37mAdG8Zy1rm3krRbbjm5dv5Pa1SPbLL78sL0utNYawVM7lYiahwu+rIbmSXV8SX2UtP03QhIT+8ieVkdQRgZ6KiHKTayW6qvUmY01MrVP4DQD96jNLR8ZGQCozqvwCEW0GWD7N9gWFb+cJUOJsbCoh6qXyPRGnNvNsujlKObQrhSAwxWYBjnRD4VzkanxWD8xTRGttT3CksGAJSztW+aUYKjIAkaZo03zlmdpxT9KdPLeRxV8BlkDL/CX6UTBtGQ9FND59+dlDpV988cVXNXBAIHhPxChnEZLtCVa6CSmPOtkToiTkJ4GZsC16viZpYiZE2NpQEbHUYwKK1dblsmnHo8BWskWLBx54YJno3nvvXa73oZG2ONjow5psTNImwVMA4KtfquBkd5ifxmJhVmlL+7ZaKDADEIOwUut63l2GKVRVrCdKzC3qUkI54v7771/qmwC1cUq/KioWeqUi1vsoiMI1JXS/6o5VB5ZnXRMolCNvcXJ9XhhE6e0+yxNTlDVvMzQer0MBmuN1GjOsBg+ItMRaG5BoEA0mKBpoqxvNMxmCzXPbwFM1Ofjgg4sF0BSbftxDuCajDYOlENpnMSwQYFazaTcq04Yx6ENlJOARgL2etjysv/76RWEsNfmadN5IBBxVfZO0ZQJLyOUokgK2MRMqhTA/NdTsRMMsFIOQgGpOrHjfffctNKh/FAdoSmh8xm1u5kQJ/K4N51gdJvnb3/5WFGfnnXcu7EW5KTAZkw9W0xdKtWbomE1XGMjWw6222qpvy0sJi7ba4sZiaCjHTyvwuOe90aIlHouTLJJG8wkEYVESeOjAHkjamj0ohIXr7cLKNgbA0FATYsFWvO1BAeqee+5ZLMHH2KxW28RrMhQD9RgrIZgkimRhFEcibpzYAGh8oHERSl4wwIIpDqpVQzUOjGOerIRycBGA32677YpynHnmmWXNzr15yJIcPFxi/pjBdQB1D6WyfcKqCnlss802xRKNhWJhE/KhIMZLIfwOSOOxt9RuAHJhWJQqlFpcHcujpegyjzIZBP8AGOdYmwZteM3WAFaF43G/yRKw+2m6CdAmQkOBFCFRXCrytFPSbCIoFJ2wZpMCXnYdc9aAokC0mw/INj7+DECsTR/uTdlKG+qeFIByEI4va0CF2XEGPMfzDk2rBsZtrlYRBEGsiNApB/pHlebI6snNArPzeX+LuW+00UblnDEDL3tO/dSmeEIswDjyMI1zLJQysWJ/YwlPDGebxnA+7/PPPy/gQZUmmoiBERBeh7jKvi8/gTJ8Oc/sskIVKInWm6DOWUPefQlgAiTQrJKjY4LWFuVwH3/BF/i6zj3aRrEE4RrjzDu9jFvlhGYCD5h+5jkHgsYC2qA0FJBvZJn8tznwexQgdUp+zvXadI48KFnezisIMR6KCngyY4157ZbjfB/lME7zAxY/SVGzhqk/VgsgVmYMfkf56NPKC+UhE2uEziVyHS5gyR95ptvfJpDtBynQZl0tYXao1vWxkKQCWS/LswJJMxLiJ8XQBqXIira/661/7quvrYvF2X+Z9bM8c557MgfjS5vAdz4v8M7+Uccy9uRXgKYMeZ0x7a9TI66gfj9aKD6hfh3Fk0f96pCsMbomKyL6r5+vd4+xONap5josqUI72QwwASobS3OdxlJ917mJZIEyk6gHWINSP9TfBtO5tBWq1VcGn9ShLTh9JR8yjpwPEGkj90dZ6mpOclfX8H/WHrEQ94Gu2++/zrwjq3oudU6WaL6eWxRMn+4LHdZFgm6Vlo5JeiZscHwBukF5tdkKUlCWL0rlwCPACAiV8juoQrTG/xEGRx6qNnjXZd+kSMw19eq5vlzDPzie1y1mLU4bqA1dJRRPcToCyJIO62EBKBi1m2tYgz/kh3xQlmCIIiRN6qGr/3/hKipErXnzoJ/ozVyMNdYNtDySnaAojJS38cYVBLzat7WT855x1EtCdTnGpLNKbaOroILj5i/wOLD4Be9PEX16ksffJs9XGTAfKDoUAACFg+cn3J92cL3Ax73usztL29oBWt7oLm/UvzRCUASA7BbTBuAEChTMef3kfdTmwY8SEB8IaAopjHevY3mFv1yMgEW9xsLnePJHkMPXJc8Cmuha7ic+MB8Ua258rZTEvWRK2WwD0R9wKVLG5Fp7Sx2rKXzA4AXRoE9AHPI+++xThAEkDpVl/PGPfyzUJGw/4YQTSqTn+TmAmaQIVKoQMIXSHsgXfrNEg85DjdmmwCJZg6BA7pcnhDwXx2oFGYIhFi73EREDVzWDMFhVXn2sTdsTAIo9PA4mmRZFyhMJB0CiPuDUr84iaDkdIFgQYCTLihKE7EPBvBFJfwoKqJUlegMTRhDmJ9+ktFIG4LpWpE1BRNAUjFL6GdcS/9sNwD6XhAIeoHQEPGG5wXnowuSEskJh5S5REd8APJMWrXrShlADnnYEFgACfja/shigsAr3iMTQmEjMKzREgf5mMYCxNV4VBXCiTGMSoaJDHwICrkgQ1RKeLyEDz5iMW2rg9VbAY52Sc4UElhUaFnFqy2uyHDNO4FEqgAU891Bk7CDtoTyulc9hLr/vtddeRQkpG8VLET3BYSw7ANaxSJs++wRPByzvoIMOKuDstNNOpRRF4Mcff3zPw4R+F+7TTBSY+hzLM9DU++xkBgKg+EIDJATWxBodY40+tJE/JTiTR6EUxf3GxMLzjmnWQ/D6VVhgaUJ2SiBkZ82E514WjS0ojsoH8FkexXPewyTYwX0UDBsI2/WPOuWN2aKvhEhx5Hn6SrnNGPhJYFEqFidvkzI4TunMU2WHsnqxHYV2rbbJogatt5WKPsHTIO24+OKLC3h5iFFjuJsVoiX+DvfzQbSf9riX9kswXUu4fJGvgaeYTeOAgEZNWpFXsJDHk/XF4rTFH5kga3GNion7WVbyzLw53njzlgj+l/AxAVAID2tIoAVi2Q0NPJZHuQiZIPlECsTCtANACsnCzVtQQy4E7j7joOAsnsK4X0lP0dnc9WfcaNK1lJ2/dY6s8wqv7OL+RpZX72kkyITvadRgkypkmahOFZIr5h8xOUfIySXjnAnfRJIkO8/iE20mfE/OBkzn8jak+OcsD7k+qUKdTuR8HZJnTs6lyuSY3+vXeWTswEvOlS0YeR+M+WasSVny9oosp2VuKTCnCJFcN0th+u+UMnyNNus8L4lsHfXUjSQa7c2M29FqbyHuQI93arc+1s5RO+VYvV3fn7F0mnd9rJtcuvXRHlt9fXLAFAdq2ffUNgEmAvLlLwJaDZ5G23+3B/ZtJ9LbRDv121tfAz3eH+H2prDd7q1zw/raGrDelFOfeS4j/9xjOMVMYZop43F+Aj+HHtuC6AucgVheN5A7WXx/BdWJcgYytu9KIevUrA2y8foK9vh8EbaY4mvg5UC3vKLurK6ApMRU020qBimFaTv+KPXAUIJB5t7aJ9UA66NdRqproKGV/F+fvIBHG+376lJfPYa6ZJZQPf1GmO3SXuae85lnfTw+LPT+Taw47Q+XQrC8rznCPv4dqMGLloTrHHKWYDhudEsAtIWmpJSV60RXojzWbTDuFZ2KIFOqyo7l/Hs1Y0MdrtNuzgtqRHJ5EIV2iiiF48YoghN8CPWNRe6ZDbvuyw5tx0W5+V8KFCJ7dhK4iJbd676Ut7L9XdBh/PknHo4L/93jeuNUaUlQpz/31NFkb6zQyRcOtyRUByx98XO0Jc8ZECJtJ7wIkPAIESjASBVduyblPNBNKv/qTNksExReEzSwHFMzlWJYPjJheRTLAqQ+RImEEuApi2vcL+8SlstJs35HwIrN3IO+8pGPuk5+x7cQPkVUICAsiT1hy+nMHzDadJ/r3GcsWb+Un1Ieea12VXXIwpxUXaJItXX3J8iqA7Pye2/b3Tv5Op3JRbLORTiAEz77miDwTI5mA0J+ZlI01zH5V/55Rd5zmRd/y6vyoL4FT8IjLBarbQk1yyIoCTRlYMWuk9/py/XytTzvnoVi1xOq/JACyBnlm4Qrz1QVMTZjNy5jJnDt50khiiLfo0gKBtYpAZL/hZSVFpZMAVzPorWTtcf827d2HlfTYX99e9cd020QaZkkmUCdI0z0xBLRA81lZawL9RlUllLy4CPLALJrCJ4wWSIhEl5epWhlgLD0k0e/9MVaCZvw3IPK8qx6/VhXdnOxYNrOGrQJDGPNbi5Ju7FRomwKInTjoJQA9gU2ZaUErMkcosxZrM0jbIBUjcleGwCq1SqCkxEZkJn245cH6gu7gpf0oKZU9KQkxZ8YCHAMzgRRmIERLFqluc4RPmtKcpt/zGTyaIwgabF7aa2JmkzecVL7O0DlNVSuzZJTfCBhxJfReNf7yZoyJiCbR5ZvXKOSYqwEHusv2CbFAAAAmElEQVRBzz4U0VjzOJr2zCHPvdev0HJtHhXDEsZKNoBPtUe/eednt/SrN0vsN222w9qBakk7WuqWcmRC9YJkp2O9+ela6dqLmu2x9ydtafubTulEb2PubxTfX7rsmfNgPOJVT74bKN1A7xRhdRNcG6huYPQFbKd8q7/gdwo6BgrIQK7vF20OpMH/XfvdSeB/4H13sh70nv4PaXuWzacfDQ4AAAAASUVORK5CYII=">
          <a:extLst>
            <a:ext uri="{FF2B5EF4-FFF2-40B4-BE49-F238E27FC236}">
              <a16:creationId xmlns:a16="http://schemas.microsoft.com/office/drawing/2014/main" id="{FDD9E511-01B4-4D7D-B660-C771E90C2B0E}"/>
            </a:ext>
          </a:extLst>
        </xdr:cNvPr>
        <xdr:cNvSpPr>
          <a:spLocks noChangeAspect="1" noChangeArrowheads="1"/>
        </xdr:cNvSpPr>
      </xdr:nvSpPr>
      <xdr:spPr bwMode="auto">
        <a:xfrm>
          <a:off x="16541750" y="847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416719</xdr:colOff>
      <xdr:row>0</xdr:row>
      <xdr:rowOff>154781</xdr:rowOff>
    </xdr:from>
    <xdr:to>
      <xdr:col>1</xdr:col>
      <xdr:colOff>126206</xdr:colOff>
      <xdr:row>2</xdr:row>
      <xdr:rowOff>166687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AF90557D-EC62-4731-A273-BE49DBC38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154781"/>
          <a:ext cx="471487" cy="3929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cirayanneth/Documents/Downloads/CopiadeMatrizRiesgosCorrup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RC 2019"/>
    </sheetNames>
    <sheetDataSet>
      <sheetData sheetId="0">
        <row r="11">
          <cell r="BW11" t="str">
            <v>Preventivo</v>
          </cell>
        </row>
        <row r="12">
          <cell r="BW12" t="str">
            <v>Detectivo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7"/>
  <sheetViews>
    <sheetView tabSelected="1" view="pageBreakPreview" zoomScale="60" zoomScaleNormal="20" workbookViewId="0">
      <selection activeCell="L6" sqref="L6"/>
    </sheetView>
  </sheetViews>
  <sheetFormatPr baseColWidth="10" defaultRowHeight="15" x14ac:dyDescent="0.25"/>
  <cols>
    <col min="1" max="1" width="33.5703125" customWidth="1"/>
    <col min="2" max="2" width="49.7109375" customWidth="1"/>
    <col min="3" max="3" width="17.85546875" customWidth="1"/>
    <col min="4" max="4" width="46.7109375" customWidth="1"/>
    <col min="5" max="5" width="35.140625" customWidth="1"/>
    <col min="6" max="6" width="19.5703125" customWidth="1"/>
    <col min="7" max="7" width="18.42578125" customWidth="1"/>
    <col min="8" max="8" width="8.85546875" customWidth="1"/>
    <col min="9" max="9" width="18.42578125" customWidth="1"/>
    <col min="10" max="10" width="80.85546875" style="25" customWidth="1"/>
    <col min="11" max="11" width="39.140625" style="25" customWidth="1"/>
    <col min="12" max="12" width="26.140625" style="25" customWidth="1"/>
    <col min="13" max="13" width="36.7109375" style="25" customWidth="1"/>
    <col min="14" max="14" width="16" style="25" customWidth="1"/>
    <col min="15" max="15" width="18.5703125" style="25" customWidth="1"/>
    <col min="16" max="16" width="17.5703125" customWidth="1"/>
    <col min="17" max="17" width="19.7109375" customWidth="1"/>
    <col min="18" max="18" width="23" customWidth="1"/>
    <col min="19" max="19" width="20.28515625" customWidth="1"/>
    <col min="20" max="20" width="20.42578125" customWidth="1"/>
    <col min="21" max="21" width="22.42578125" customWidth="1"/>
    <col min="22" max="22" width="13.140625" customWidth="1"/>
    <col min="23" max="28" width="15.5703125" customWidth="1"/>
    <col min="29" max="29" width="23.28515625" style="25" customWidth="1"/>
    <col min="32" max="32" width="24" bestFit="1" customWidth="1"/>
    <col min="33" max="33" width="18.7109375" bestFit="1" customWidth="1"/>
  </cols>
  <sheetData>
    <row r="1" spans="1:29" ht="45" customHeight="1" x14ac:dyDescent="0.35">
      <c r="A1" s="97"/>
      <c r="B1" s="98"/>
      <c r="C1" s="94" t="s">
        <v>174</v>
      </c>
      <c r="D1" s="94"/>
      <c r="E1" s="94"/>
      <c r="F1" s="88" t="s">
        <v>175</v>
      </c>
      <c r="G1" s="89" t="s">
        <v>180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8"/>
      <c r="Z1" s="79"/>
      <c r="AA1" s="80"/>
      <c r="AB1" s="80"/>
      <c r="AC1" s="81"/>
    </row>
    <row r="2" spans="1:29" ht="45" customHeight="1" x14ac:dyDescent="0.35">
      <c r="A2" s="99"/>
      <c r="B2" s="100"/>
      <c r="C2" s="95" t="s">
        <v>179</v>
      </c>
      <c r="D2" s="95"/>
      <c r="E2" s="95"/>
      <c r="F2" s="90" t="s">
        <v>176</v>
      </c>
      <c r="G2" s="91" t="s">
        <v>177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8"/>
      <c r="Z2" s="82"/>
      <c r="AA2" s="83"/>
      <c r="AB2" s="83"/>
      <c r="AC2" s="84"/>
    </row>
    <row r="3" spans="1:29" ht="45" customHeight="1" thickBot="1" x14ac:dyDescent="0.4">
      <c r="A3" s="101"/>
      <c r="B3" s="102"/>
      <c r="C3" s="96"/>
      <c r="D3" s="96"/>
      <c r="E3" s="96"/>
      <c r="F3" s="92" t="s">
        <v>178</v>
      </c>
      <c r="G3" s="93">
        <v>45328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8"/>
      <c r="Z3" s="85"/>
      <c r="AA3" s="86"/>
      <c r="AB3" s="86"/>
      <c r="AC3" s="87"/>
    </row>
    <row r="4" spans="1:29" s="40" customFormat="1" ht="15.75" x14ac:dyDescent="0.25">
      <c r="A4" s="106" t="s">
        <v>65</v>
      </c>
      <c r="B4" s="106"/>
      <c r="C4" s="106"/>
      <c r="D4" s="106"/>
      <c r="E4" s="106"/>
      <c r="F4" s="107" t="s">
        <v>63</v>
      </c>
      <c r="G4" s="108"/>
      <c r="H4" s="108"/>
      <c r="I4" s="109"/>
      <c r="J4" s="107" t="s">
        <v>47</v>
      </c>
      <c r="K4" s="108"/>
      <c r="L4" s="108"/>
      <c r="M4" s="108"/>
      <c r="N4" s="39"/>
      <c r="O4" s="105" t="s">
        <v>0</v>
      </c>
      <c r="P4" s="105"/>
      <c r="Q4" s="105"/>
      <c r="R4" s="105"/>
      <c r="S4" s="105"/>
      <c r="T4" s="105"/>
      <c r="U4" s="105"/>
      <c r="V4" s="105"/>
      <c r="W4" s="104"/>
      <c r="X4" s="103" t="s">
        <v>15</v>
      </c>
      <c r="Y4" s="104"/>
      <c r="Z4" s="103" t="s">
        <v>72</v>
      </c>
      <c r="AA4" s="105"/>
      <c r="AB4" s="105"/>
      <c r="AC4" s="104"/>
    </row>
    <row r="5" spans="1:29" s="41" customFormat="1" ht="55.5" customHeight="1" x14ac:dyDescent="0.25">
      <c r="A5" s="34" t="s">
        <v>70</v>
      </c>
      <c r="B5" s="34" t="s">
        <v>1</v>
      </c>
      <c r="C5" s="34" t="s">
        <v>2</v>
      </c>
      <c r="D5" s="34" t="s">
        <v>3</v>
      </c>
      <c r="E5" s="34" t="s">
        <v>4</v>
      </c>
      <c r="F5" s="34" t="s">
        <v>5</v>
      </c>
      <c r="G5" s="34" t="s">
        <v>6</v>
      </c>
      <c r="H5" s="34" t="s">
        <v>157</v>
      </c>
      <c r="I5" s="37" t="s">
        <v>110</v>
      </c>
      <c r="J5" s="35" t="s">
        <v>46</v>
      </c>
      <c r="K5" s="35" t="s">
        <v>62</v>
      </c>
      <c r="L5" s="35" t="s">
        <v>9</v>
      </c>
      <c r="M5" s="35" t="s">
        <v>64</v>
      </c>
      <c r="N5" s="35" t="s">
        <v>7</v>
      </c>
      <c r="O5" s="35" t="s">
        <v>67</v>
      </c>
      <c r="P5" s="37" t="s">
        <v>8</v>
      </c>
      <c r="Q5" s="34" t="s">
        <v>9</v>
      </c>
      <c r="R5" s="34" t="s">
        <v>10</v>
      </c>
      <c r="S5" s="37" t="s">
        <v>11</v>
      </c>
      <c r="T5" s="37" t="s">
        <v>69</v>
      </c>
      <c r="U5" s="37" t="s">
        <v>13</v>
      </c>
      <c r="V5" s="37" t="s">
        <v>106</v>
      </c>
      <c r="W5" s="37" t="s">
        <v>14</v>
      </c>
      <c r="X5" s="37" t="s">
        <v>61</v>
      </c>
      <c r="Y5" s="37" t="s">
        <v>71</v>
      </c>
      <c r="Z5" s="37" t="s">
        <v>5</v>
      </c>
      <c r="AA5" s="37" t="s">
        <v>6</v>
      </c>
      <c r="AB5" s="37" t="s">
        <v>158</v>
      </c>
      <c r="AC5" s="37" t="s">
        <v>173</v>
      </c>
    </row>
    <row r="6" spans="1:29" ht="120" x14ac:dyDescent="0.25">
      <c r="A6" s="33" t="s">
        <v>188</v>
      </c>
      <c r="B6" s="33" t="s">
        <v>107</v>
      </c>
      <c r="C6" s="33" t="s">
        <v>184</v>
      </c>
      <c r="D6" s="33" t="s">
        <v>187</v>
      </c>
      <c r="E6" s="33" t="s">
        <v>105</v>
      </c>
      <c r="F6" s="33" t="s">
        <v>114</v>
      </c>
      <c r="G6" s="63" t="s">
        <v>117</v>
      </c>
      <c r="H6" s="63" t="str">
        <f>+F6&amp;G6</f>
        <v>BAJAMENOR</v>
      </c>
      <c r="I6" s="68" t="str">
        <f>VLOOKUP(H6,'BD ID COLOR'!$A$7:$B$31,2,0)</f>
        <v>MODERADO</v>
      </c>
      <c r="J6" s="46" t="s">
        <v>186</v>
      </c>
      <c r="K6" s="44" t="s">
        <v>181</v>
      </c>
      <c r="L6" s="43" t="s">
        <v>190</v>
      </c>
      <c r="M6" s="46" t="s">
        <v>170</v>
      </c>
      <c r="N6" s="44" t="s">
        <v>68</v>
      </c>
      <c r="O6" s="33">
        <v>15</v>
      </c>
      <c r="P6" s="42">
        <v>15</v>
      </c>
      <c r="Q6" s="42">
        <v>15</v>
      </c>
      <c r="R6" s="42">
        <v>15</v>
      </c>
      <c r="S6" s="42">
        <v>15</v>
      </c>
      <c r="T6" s="42">
        <v>15</v>
      </c>
      <c r="U6" s="42">
        <v>15</v>
      </c>
      <c r="V6" s="42">
        <f>SUM(O6+P6+Q6+R6+S6+T6+U6)</f>
        <v>105</v>
      </c>
      <c r="W6" s="47" t="str">
        <f>IF(AND(V6&gt;=86,V6&lt;=95),"Moderado",IF(V6&gt;=96,"Fuerte","Débil"))</f>
        <v>Fuerte</v>
      </c>
      <c r="X6" s="42" t="s">
        <v>171</v>
      </c>
      <c r="Y6" s="42" t="s">
        <v>172</v>
      </c>
      <c r="Z6" s="42" t="s">
        <v>115</v>
      </c>
      <c r="AA6" s="42" t="s">
        <v>116</v>
      </c>
      <c r="AB6" s="42" t="str">
        <f>+Z6&amp;AA6</f>
        <v>MUY BAJALEVE</v>
      </c>
      <c r="AC6" s="43" t="str">
        <f>VLOOKUP(AB6,'BD ID COLOR'!$A$7:$B$31,2,0)</f>
        <v>BAJO</v>
      </c>
    </row>
    <row r="7" spans="1:29" ht="56.25" customHeight="1" x14ac:dyDescent="0.25">
      <c r="A7" s="33" t="s">
        <v>188</v>
      </c>
      <c r="B7" s="33" t="s">
        <v>104</v>
      </c>
      <c r="C7" s="33" t="s">
        <v>184</v>
      </c>
      <c r="D7" s="33" t="s">
        <v>189</v>
      </c>
      <c r="E7" s="33" t="s">
        <v>105</v>
      </c>
      <c r="F7" s="33" t="s">
        <v>114</v>
      </c>
      <c r="G7" s="63" t="s">
        <v>117</v>
      </c>
      <c r="H7" s="63" t="str">
        <f>+F7&amp;G7</f>
        <v>BAJAMENOR</v>
      </c>
      <c r="I7" s="68" t="str">
        <f>VLOOKUP(H7,'BD ID COLOR'!$A$7:$B$31,2,0)</f>
        <v>MODERADO</v>
      </c>
      <c r="J7" s="46" t="s">
        <v>164</v>
      </c>
      <c r="K7" s="44" t="s">
        <v>181</v>
      </c>
      <c r="L7" s="43" t="s">
        <v>190</v>
      </c>
      <c r="M7" s="46" t="s">
        <v>170</v>
      </c>
      <c r="N7" s="44" t="s">
        <v>68</v>
      </c>
      <c r="O7" s="33">
        <v>15</v>
      </c>
      <c r="P7" s="42">
        <v>15</v>
      </c>
      <c r="Q7" s="42">
        <v>15</v>
      </c>
      <c r="R7" s="42">
        <v>15</v>
      </c>
      <c r="S7" s="42">
        <v>15</v>
      </c>
      <c r="T7" s="42">
        <v>15</v>
      </c>
      <c r="U7" s="42">
        <v>15</v>
      </c>
      <c r="V7" s="42">
        <f>SUM(O7+P7+Q7+R7+S7+T7+U7)</f>
        <v>105</v>
      </c>
      <c r="W7" s="47" t="str">
        <f>IF(AND(V7&gt;=86,V7&lt;=95),"Moderado",IF(V7&gt;=96,"Fuerte","Débil"))</f>
        <v>Fuerte</v>
      </c>
      <c r="X7" s="42" t="s">
        <v>171</v>
      </c>
      <c r="Y7" s="42" t="s">
        <v>172</v>
      </c>
      <c r="Z7" s="42" t="s">
        <v>115</v>
      </c>
      <c r="AA7" s="42" t="s">
        <v>116</v>
      </c>
      <c r="AB7" s="42" t="str">
        <f>+Z7&amp;AA7</f>
        <v>MUY BAJALEVE</v>
      </c>
      <c r="AC7" s="43" t="str">
        <f>VLOOKUP(AB7,'BD ID COLOR'!$A$7:$B$31,2,0)</f>
        <v>BAJO</v>
      </c>
    </row>
    <row r="8" spans="1:29" s="36" customFormat="1" ht="96" customHeight="1" x14ac:dyDescent="0.2">
      <c r="A8" s="33" t="s">
        <v>86</v>
      </c>
      <c r="B8" s="33" t="s">
        <v>191</v>
      </c>
      <c r="C8" s="33" t="s">
        <v>91</v>
      </c>
      <c r="D8" s="33" t="s">
        <v>77</v>
      </c>
      <c r="E8" s="33" t="s">
        <v>192</v>
      </c>
      <c r="F8" s="33" t="s">
        <v>115</v>
      </c>
      <c r="G8" s="63" t="s">
        <v>117</v>
      </c>
      <c r="H8" s="63" t="str">
        <f>+F8&amp;G8</f>
        <v>MUY BAJAMENOR</v>
      </c>
      <c r="I8" s="68" t="str">
        <f>VLOOKUP(H8,'BD ID COLOR'!$A$7:$B$31,2,0)</f>
        <v>BAJO</v>
      </c>
      <c r="J8" s="46" t="s">
        <v>108</v>
      </c>
      <c r="K8" s="44" t="s">
        <v>181</v>
      </c>
      <c r="L8" s="43" t="s">
        <v>190</v>
      </c>
      <c r="M8" s="33" t="s">
        <v>109</v>
      </c>
      <c r="N8" s="44" t="s">
        <v>68</v>
      </c>
      <c r="O8" s="33">
        <v>15</v>
      </c>
      <c r="P8" s="42">
        <v>15</v>
      </c>
      <c r="Q8" s="42">
        <v>15</v>
      </c>
      <c r="R8" s="42">
        <v>15</v>
      </c>
      <c r="S8" s="42">
        <v>15</v>
      </c>
      <c r="T8" s="42">
        <v>15</v>
      </c>
      <c r="U8" s="42">
        <v>15</v>
      </c>
      <c r="V8" s="42">
        <f>SUM(O8+P8+Q8+R8+S8+T8+U8)</f>
        <v>105</v>
      </c>
      <c r="W8" s="47" t="str">
        <f>IF(AND(V8&gt;=86,V8&lt;=95),"Moderado",IF(V8&gt;=96,"Fuerte","Débil"))</f>
        <v>Fuerte</v>
      </c>
      <c r="X8" s="42" t="s">
        <v>171</v>
      </c>
      <c r="Y8" s="42" t="s">
        <v>172</v>
      </c>
      <c r="Z8" s="42" t="s">
        <v>114</v>
      </c>
      <c r="AA8" s="42" t="s">
        <v>116</v>
      </c>
      <c r="AB8" s="42" t="str">
        <f>+Z8&amp;AA8</f>
        <v>BAJALEVE</v>
      </c>
      <c r="AC8" s="43" t="str">
        <f>VLOOKUP(AB8,'BD ID COLOR'!$A$7:$B$31,2,0)</f>
        <v>BAJO</v>
      </c>
    </row>
    <row r="9" spans="1:29" s="36" customFormat="1" ht="67.5" customHeight="1" x14ac:dyDescent="0.2">
      <c r="A9" s="33" t="s">
        <v>188</v>
      </c>
      <c r="B9" s="33" t="s">
        <v>78</v>
      </c>
      <c r="C9" s="33" t="s">
        <v>92</v>
      </c>
      <c r="D9" s="33" t="s">
        <v>79</v>
      </c>
      <c r="E9" s="33" t="s">
        <v>101</v>
      </c>
      <c r="F9" s="33" t="s">
        <v>115</v>
      </c>
      <c r="G9" s="63" t="s">
        <v>117</v>
      </c>
      <c r="H9" s="63" t="str">
        <f>+F9&amp;G9</f>
        <v>MUY BAJAMENOR</v>
      </c>
      <c r="I9" s="68" t="str">
        <f>VLOOKUP(H9,'BD ID COLOR'!$A$7:$B$31,2,0)</f>
        <v>BAJO</v>
      </c>
      <c r="J9" s="46" t="s">
        <v>193</v>
      </c>
      <c r="K9" s="44" t="s">
        <v>181</v>
      </c>
      <c r="L9" s="43" t="s">
        <v>190</v>
      </c>
      <c r="M9" s="46" t="s">
        <v>194</v>
      </c>
      <c r="N9" s="44" t="s">
        <v>68</v>
      </c>
      <c r="O9" s="33">
        <v>15</v>
      </c>
      <c r="P9" s="42">
        <v>15</v>
      </c>
      <c r="Q9" s="42">
        <v>15</v>
      </c>
      <c r="R9" s="42">
        <v>15</v>
      </c>
      <c r="S9" s="42">
        <v>15</v>
      </c>
      <c r="T9" s="42">
        <v>15</v>
      </c>
      <c r="U9" s="42">
        <v>15</v>
      </c>
      <c r="V9" s="42">
        <f>SUM(O9+P9+Q9+R9+S9+T9+U9)</f>
        <v>105</v>
      </c>
      <c r="W9" s="47" t="str">
        <f>IF(AND(V9&gt;=86,V9&lt;=95),"Moderado",IF(V9&gt;=96,"Fuerte","Débil"))</f>
        <v>Fuerte</v>
      </c>
      <c r="X9" s="42" t="s">
        <v>171</v>
      </c>
      <c r="Y9" s="42" t="s">
        <v>172</v>
      </c>
      <c r="Z9" s="42" t="s">
        <v>115</v>
      </c>
      <c r="AA9" s="42" t="s">
        <v>116</v>
      </c>
      <c r="AB9" s="42" t="str">
        <f>+Z9&amp;AA9</f>
        <v>MUY BAJALEVE</v>
      </c>
      <c r="AC9" s="43" t="str">
        <f>VLOOKUP(AB9,'BD ID COLOR'!$A$7:$B$31,2,0)</f>
        <v>BAJO</v>
      </c>
    </row>
    <row r="10" spans="1:29" s="36" customFormat="1" ht="121.5" customHeight="1" x14ac:dyDescent="0.2">
      <c r="A10" s="33" t="s">
        <v>86</v>
      </c>
      <c r="B10" s="33" t="s">
        <v>80</v>
      </c>
      <c r="C10" s="33" t="s">
        <v>48</v>
      </c>
      <c r="D10" s="33" t="s">
        <v>195</v>
      </c>
      <c r="E10" s="33" t="s">
        <v>196</v>
      </c>
      <c r="F10" s="33" t="s">
        <v>115</v>
      </c>
      <c r="G10" s="63" t="s">
        <v>117</v>
      </c>
      <c r="H10" s="63" t="str">
        <f>+F10&amp;G10</f>
        <v>MUY BAJAMENOR</v>
      </c>
      <c r="I10" s="68" t="str">
        <f>VLOOKUP(H10,'BD ID COLOR'!$A$7:$B$31,2,0)</f>
        <v>BAJO</v>
      </c>
      <c r="J10" s="46" t="s">
        <v>164</v>
      </c>
      <c r="K10" s="44" t="s">
        <v>181</v>
      </c>
      <c r="L10" s="43" t="s">
        <v>190</v>
      </c>
      <c r="M10" s="48" t="s">
        <v>167</v>
      </c>
      <c r="N10" s="44" t="s">
        <v>68</v>
      </c>
      <c r="O10" s="33">
        <v>15</v>
      </c>
      <c r="P10" s="42">
        <v>15</v>
      </c>
      <c r="Q10" s="42">
        <v>15</v>
      </c>
      <c r="R10" s="42">
        <v>15</v>
      </c>
      <c r="S10" s="42">
        <v>15</v>
      </c>
      <c r="T10" s="42">
        <v>15</v>
      </c>
      <c r="U10" s="42">
        <v>15</v>
      </c>
      <c r="V10" s="42">
        <f>SUM(O10+P10+Q10+R10+S10+T10+U10)</f>
        <v>105</v>
      </c>
      <c r="W10" s="47" t="str">
        <f>IF(AND(V10&gt;=86,V10&lt;=95),"Moderado",IF(V10&gt;=96,"Fuerte","Débil"))</f>
        <v>Fuerte</v>
      </c>
      <c r="X10" s="42" t="s">
        <v>171</v>
      </c>
      <c r="Y10" s="42" t="s">
        <v>172</v>
      </c>
      <c r="Z10" s="42" t="s">
        <v>115</v>
      </c>
      <c r="AA10" s="42" t="s">
        <v>116</v>
      </c>
      <c r="AB10" s="42" t="str">
        <f>+Z10&amp;AA10</f>
        <v>MUY BAJALEVE</v>
      </c>
      <c r="AC10" s="43" t="str">
        <f>VLOOKUP(AB10,'BD ID COLOR'!$A$7:$B$31,2,0)</f>
        <v>BAJO</v>
      </c>
    </row>
    <row r="11" spans="1:29" ht="68.25" customHeight="1" x14ac:dyDescent="0.25">
      <c r="A11" s="33" t="s">
        <v>86</v>
      </c>
      <c r="B11" s="33" t="s">
        <v>207</v>
      </c>
      <c r="C11" s="33" t="s">
        <v>48</v>
      </c>
      <c r="D11" s="33" t="s">
        <v>82</v>
      </c>
      <c r="E11" s="33" t="s">
        <v>103</v>
      </c>
      <c r="F11" s="33" t="s">
        <v>114</v>
      </c>
      <c r="G11" s="63" t="s">
        <v>117</v>
      </c>
      <c r="H11" s="63" t="str">
        <f t="shared" ref="H11" si="0">+F11&amp;G11</f>
        <v>BAJAMENOR</v>
      </c>
      <c r="I11" s="68" t="str">
        <f>VLOOKUP(H11,'BD ID COLOR'!$A$7:$B$31,2,0)</f>
        <v>MODERADO</v>
      </c>
      <c r="J11" s="46" t="s">
        <v>208</v>
      </c>
      <c r="K11" s="44" t="s">
        <v>181</v>
      </c>
      <c r="L11" s="43" t="s">
        <v>190</v>
      </c>
      <c r="M11" s="33" t="s">
        <v>109</v>
      </c>
      <c r="N11" s="44" t="s">
        <v>68</v>
      </c>
      <c r="O11" s="33">
        <v>15</v>
      </c>
      <c r="P11" s="42">
        <v>15</v>
      </c>
      <c r="Q11" s="42">
        <v>15</v>
      </c>
      <c r="R11" s="42">
        <v>15</v>
      </c>
      <c r="S11" s="42">
        <v>15</v>
      </c>
      <c r="T11" s="42">
        <v>15</v>
      </c>
      <c r="U11" s="42">
        <v>15</v>
      </c>
      <c r="V11" s="42">
        <f t="shared" ref="V11" si="1">SUM(O11+P11+Q11+R11+S11+T11+U11)</f>
        <v>105</v>
      </c>
      <c r="W11" s="47" t="str">
        <f t="shared" ref="W11" si="2">IF(AND(V11&gt;=86,V11&lt;=95),"Moderado",IF(V11&gt;=96,"Fuerte","Débil"))</f>
        <v>Fuerte</v>
      </c>
      <c r="X11" s="42" t="s">
        <v>171</v>
      </c>
      <c r="Y11" s="42" t="s">
        <v>172</v>
      </c>
      <c r="Z11" s="42" t="s">
        <v>115</v>
      </c>
      <c r="AA11" s="42" t="s">
        <v>116</v>
      </c>
      <c r="AB11" s="42" t="str">
        <f t="shared" ref="AB11" si="3">+Z11&amp;AA11</f>
        <v>MUY BAJALEVE</v>
      </c>
      <c r="AC11" s="43" t="str">
        <f>VLOOKUP(AB11,'BD ID COLOR'!$A$7:$B$31,2,0)</f>
        <v>BAJO</v>
      </c>
    </row>
    <row r="12" spans="1:29" ht="68.25" customHeight="1" x14ac:dyDescent="0.25">
      <c r="A12" s="33" t="s">
        <v>86</v>
      </c>
      <c r="B12" s="33" t="s">
        <v>218</v>
      </c>
      <c r="C12" s="33" t="s">
        <v>48</v>
      </c>
      <c r="D12" s="33" t="s">
        <v>219</v>
      </c>
      <c r="E12" s="33" t="s">
        <v>103</v>
      </c>
      <c r="F12" s="33" t="s">
        <v>114</v>
      </c>
      <c r="G12" s="63" t="s">
        <v>116</v>
      </c>
      <c r="H12" s="63" t="str">
        <f t="shared" ref="H12" si="4">+F12&amp;G12</f>
        <v>BAJALEVE</v>
      </c>
      <c r="I12" s="68" t="str">
        <f>VLOOKUP(H12,'BD ID COLOR'!$A$7:$B$31,2,0)</f>
        <v>BAJO</v>
      </c>
      <c r="J12" s="46" t="s">
        <v>220</v>
      </c>
      <c r="K12" s="44" t="s">
        <v>181</v>
      </c>
      <c r="L12" s="43" t="s">
        <v>201</v>
      </c>
      <c r="M12" s="33" t="s">
        <v>221</v>
      </c>
      <c r="N12" s="44" t="s">
        <v>68</v>
      </c>
      <c r="O12" s="33">
        <v>15</v>
      </c>
      <c r="P12" s="42">
        <v>15</v>
      </c>
      <c r="Q12" s="42">
        <v>15</v>
      </c>
      <c r="R12" s="42">
        <v>15</v>
      </c>
      <c r="S12" s="42">
        <v>15</v>
      </c>
      <c r="T12" s="42">
        <v>15</v>
      </c>
      <c r="U12" s="42">
        <v>15</v>
      </c>
      <c r="V12" s="42">
        <f t="shared" ref="V12" si="5">SUM(O12+P12+Q12+R12+S12+T12+U12)</f>
        <v>105</v>
      </c>
      <c r="W12" s="47" t="str">
        <f t="shared" ref="W12" si="6">IF(AND(V12&gt;=86,V12&lt;=95),"Moderado",IF(V12&gt;=96,"Fuerte","Débil"))</f>
        <v>Fuerte</v>
      </c>
      <c r="X12" s="42" t="s">
        <v>171</v>
      </c>
      <c r="Y12" s="42" t="s">
        <v>172</v>
      </c>
      <c r="Z12" s="42" t="s">
        <v>115</v>
      </c>
      <c r="AA12" s="42" t="s">
        <v>116</v>
      </c>
      <c r="AB12" s="42" t="str">
        <f t="shared" ref="AB12" si="7">+Z12&amp;AA12</f>
        <v>MUY BAJALEVE</v>
      </c>
      <c r="AC12" s="43" t="str">
        <f>VLOOKUP(AB12,'BD ID COLOR'!$A$7:$B$31,2,0)</f>
        <v>BAJO</v>
      </c>
    </row>
    <row r="13" spans="1:29" s="36" customFormat="1" ht="61.5" customHeight="1" x14ac:dyDescent="0.2">
      <c r="A13" s="33" t="s">
        <v>182</v>
      </c>
      <c r="B13" s="46" t="s">
        <v>73</v>
      </c>
      <c r="C13" s="46" t="s">
        <v>183</v>
      </c>
      <c r="D13" s="33" t="s">
        <v>76</v>
      </c>
      <c r="E13" s="33" t="s">
        <v>99</v>
      </c>
      <c r="F13" s="33" t="s">
        <v>115</v>
      </c>
      <c r="G13" s="63" t="s">
        <v>117</v>
      </c>
      <c r="H13" s="63" t="str">
        <f>+F13&amp;G13</f>
        <v>MUY BAJAMENOR</v>
      </c>
      <c r="I13" s="68" t="str">
        <f>VLOOKUP(H13,'BD ID COLOR'!$A$7:$B$31,2,0)</f>
        <v>BAJO</v>
      </c>
      <c r="J13" s="46" t="s">
        <v>159</v>
      </c>
      <c r="K13" s="44" t="s">
        <v>181</v>
      </c>
      <c r="L13" s="43" t="s">
        <v>190</v>
      </c>
      <c r="M13" s="48" t="s">
        <v>197</v>
      </c>
      <c r="N13" s="44" t="s">
        <v>68</v>
      </c>
      <c r="O13" s="33">
        <v>15</v>
      </c>
      <c r="P13" s="42">
        <v>15</v>
      </c>
      <c r="Q13" s="42">
        <v>15</v>
      </c>
      <c r="R13" s="42">
        <v>15</v>
      </c>
      <c r="S13" s="42">
        <v>15</v>
      </c>
      <c r="T13" s="42">
        <v>15</v>
      </c>
      <c r="U13" s="42">
        <v>15</v>
      </c>
      <c r="V13" s="42">
        <f>SUM(O13+P13+Q13+R13+S13+T13+U13)</f>
        <v>105</v>
      </c>
      <c r="W13" s="47" t="str">
        <f>IF(AND(V13&gt;=86,V13&lt;=95),"Moderado",IF(V13&gt;=96,"Fuerte","Débil"))</f>
        <v>Fuerte</v>
      </c>
      <c r="X13" s="42" t="s">
        <v>171</v>
      </c>
      <c r="Y13" s="42" t="s">
        <v>172</v>
      </c>
      <c r="Z13" s="42" t="s">
        <v>114</v>
      </c>
      <c r="AA13" s="42" t="s">
        <v>116</v>
      </c>
      <c r="AB13" s="42" t="str">
        <f>+Z13&amp;AA13</f>
        <v>BAJALEVE</v>
      </c>
      <c r="AC13" s="43" t="str">
        <f>VLOOKUP(AB13,'BD ID COLOR'!$A$7:$B$31,2,0)</f>
        <v>BAJO</v>
      </c>
    </row>
    <row r="14" spans="1:29" s="36" customFormat="1" ht="61.5" customHeight="1" x14ac:dyDescent="0.2">
      <c r="A14" s="33" t="s">
        <v>182</v>
      </c>
      <c r="B14" s="46" t="s">
        <v>198</v>
      </c>
      <c r="C14" s="46" t="s">
        <v>183</v>
      </c>
      <c r="D14" s="33" t="s">
        <v>199</v>
      </c>
      <c r="E14" s="33" t="s">
        <v>99</v>
      </c>
      <c r="F14" s="33" t="s">
        <v>115</v>
      </c>
      <c r="G14" s="63" t="s">
        <v>117</v>
      </c>
      <c r="H14" s="63" t="str">
        <f>+F14&amp;G14</f>
        <v>MUY BAJAMENOR</v>
      </c>
      <c r="I14" s="68" t="str">
        <f>VLOOKUP(H14,'BD ID COLOR'!$A$7:$B$31,2,0)</f>
        <v>BAJO</v>
      </c>
      <c r="J14" s="46" t="s">
        <v>200</v>
      </c>
      <c r="K14" s="44" t="s">
        <v>181</v>
      </c>
      <c r="L14" s="43" t="s">
        <v>201</v>
      </c>
      <c r="M14" s="48" t="s">
        <v>202</v>
      </c>
      <c r="N14" s="44" t="s">
        <v>68</v>
      </c>
      <c r="O14" s="33">
        <v>15</v>
      </c>
      <c r="P14" s="42">
        <v>15</v>
      </c>
      <c r="Q14" s="42">
        <v>15</v>
      </c>
      <c r="R14" s="42">
        <v>15</v>
      </c>
      <c r="S14" s="42">
        <v>15</v>
      </c>
      <c r="T14" s="42">
        <v>15</v>
      </c>
      <c r="U14" s="42">
        <v>15</v>
      </c>
      <c r="V14" s="42">
        <f>SUM(O14+P14+Q14+R14+S14+T14+U14)</f>
        <v>105</v>
      </c>
      <c r="W14" s="47" t="str">
        <f>IF(AND(V14&gt;=86,V14&lt;=95),"Moderado",IF(V14&gt;=96,"Fuerte","Débil"))</f>
        <v>Fuerte</v>
      </c>
      <c r="X14" s="42" t="s">
        <v>171</v>
      </c>
      <c r="Y14" s="42" t="s">
        <v>172</v>
      </c>
      <c r="Z14" s="42" t="s">
        <v>114</v>
      </c>
      <c r="AA14" s="42" t="s">
        <v>116</v>
      </c>
      <c r="AB14" s="42" t="str">
        <f>+Z14&amp;AA14</f>
        <v>BAJALEVE</v>
      </c>
      <c r="AC14" s="43" t="str">
        <f>VLOOKUP(AB14,'BD ID COLOR'!$A$7:$B$31,2,0)</f>
        <v>BAJO</v>
      </c>
    </row>
    <row r="15" spans="1:29" s="45" customFormat="1" ht="100.5" customHeight="1" x14ac:dyDescent="0.25">
      <c r="A15" s="33" t="s">
        <v>83</v>
      </c>
      <c r="B15" s="33" t="s">
        <v>185</v>
      </c>
      <c r="C15" s="33" t="s">
        <v>91</v>
      </c>
      <c r="D15" s="33" t="s">
        <v>74</v>
      </c>
      <c r="E15" s="33" t="s">
        <v>96</v>
      </c>
      <c r="F15" s="33" t="s">
        <v>115</v>
      </c>
      <c r="G15" s="63" t="s">
        <v>117</v>
      </c>
      <c r="H15" s="63" t="str">
        <f>+F15&amp;G15</f>
        <v>MUY BAJAMENOR</v>
      </c>
      <c r="I15" s="68" t="str">
        <f>VLOOKUP(H15,'BD ID COLOR'!$A$7:$B$31,2,0)</f>
        <v>BAJO</v>
      </c>
      <c r="J15" s="44" t="s">
        <v>66</v>
      </c>
      <c r="K15" s="44" t="s">
        <v>181</v>
      </c>
      <c r="L15" s="33" t="s">
        <v>190</v>
      </c>
      <c r="M15" s="33" t="s">
        <v>204</v>
      </c>
      <c r="N15" s="44" t="s">
        <v>68</v>
      </c>
      <c r="O15" s="33">
        <v>15</v>
      </c>
      <c r="P15" s="42">
        <v>15</v>
      </c>
      <c r="Q15" s="42">
        <v>15</v>
      </c>
      <c r="R15" s="42">
        <v>15</v>
      </c>
      <c r="S15" s="42">
        <v>15</v>
      </c>
      <c r="T15" s="42">
        <v>15</v>
      </c>
      <c r="U15" s="42">
        <v>15</v>
      </c>
      <c r="V15" s="42">
        <f>SUM(O15+P15+Q15+R15+S15+T15+U15)</f>
        <v>105</v>
      </c>
      <c r="W15" s="47" t="str">
        <f>IF(AND(V15&gt;=86,V15&lt;=95),"Moderado",IF(V15&gt;=96,"Fuerte","Débil"))</f>
        <v>Fuerte</v>
      </c>
      <c r="X15" s="42" t="s">
        <v>171</v>
      </c>
      <c r="Y15" s="42" t="s">
        <v>172</v>
      </c>
      <c r="Z15" s="42" t="s">
        <v>114</v>
      </c>
      <c r="AA15" s="42" t="s">
        <v>116</v>
      </c>
      <c r="AB15" s="42" t="str">
        <f>+Z15&amp;AA15</f>
        <v>BAJALEVE</v>
      </c>
      <c r="AC15" s="43" t="str">
        <f>VLOOKUP(AB15,'BD ID COLOR'!$A$7:$B$31,2,0)</f>
        <v>BAJO</v>
      </c>
    </row>
    <row r="16" spans="1:29" s="45" customFormat="1" ht="100.5" customHeight="1" x14ac:dyDescent="0.25">
      <c r="A16" s="33" t="s">
        <v>86</v>
      </c>
      <c r="B16" s="33" t="s">
        <v>185</v>
      </c>
      <c r="C16" s="33" t="s">
        <v>91</v>
      </c>
      <c r="D16" s="33" t="s">
        <v>212</v>
      </c>
      <c r="E16" s="33" t="s">
        <v>96</v>
      </c>
      <c r="F16" s="33" t="s">
        <v>115</v>
      </c>
      <c r="G16" s="63" t="s">
        <v>117</v>
      </c>
      <c r="H16" s="63" t="str">
        <f>+F16&amp;G16</f>
        <v>MUY BAJAMENOR</v>
      </c>
      <c r="I16" s="68" t="str">
        <f>VLOOKUP(H16,'BD ID COLOR'!$A$7:$B$31,2,0)</f>
        <v>BAJO</v>
      </c>
      <c r="J16" s="44" t="s">
        <v>213</v>
      </c>
      <c r="K16" s="44" t="s">
        <v>181</v>
      </c>
      <c r="L16" s="33" t="s">
        <v>190</v>
      </c>
      <c r="M16" s="33" t="s">
        <v>214</v>
      </c>
      <c r="N16" s="44" t="s">
        <v>68</v>
      </c>
      <c r="O16" s="33">
        <v>15</v>
      </c>
      <c r="P16" s="42">
        <v>15</v>
      </c>
      <c r="Q16" s="42">
        <v>15</v>
      </c>
      <c r="R16" s="42">
        <v>15</v>
      </c>
      <c r="S16" s="42">
        <v>15</v>
      </c>
      <c r="T16" s="42">
        <v>15</v>
      </c>
      <c r="U16" s="42">
        <v>15</v>
      </c>
      <c r="V16" s="42">
        <f>SUM(O16+P16+Q16+R16+S16+T16+U16)</f>
        <v>105</v>
      </c>
      <c r="W16" s="47" t="str">
        <f>IF(AND(V16&gt;=86,V16&lt;=95),"Moderado",IF(V16&gt;=96,"Fuerte","Débil"))</f>
        <v>Fuerte</v>
      </c>
      <c r="X16" s="42" t="s">
        <v>171</v>
      </c>
      <c r="Y16" s="42" t="s">
        <v>172</v>
      </c>
      <c r="Z16" s="42" t="s">
        <v>114</v>
      </c>
      <c r="AA16" s="42" t="s">
        <v>116</v>
      </c>
      <c r="AB16" s="42" t="str">
        <f>+Z16&amp;AA16</f>
        <v>BAJALEVE</v>
      </c>
      <c r="AC16" s="43" t="str">
        <f>VLOOKUP(AB16,'BD ID COLOR'!$A$7:$B$31,2,0)</f>
        <v>BAJO</v>
      </c>
    </row>
    <row r="17" spans="1:29" s="45" customFormat="1" ht="100.5" customHeight="1" x14ac:dyDescent="0.25">
      <c r="A17" s="33" t="s">
        <v>86</v>
      </c>
      <c r="B17" s="33" t="s">
        <v>215</v>
      </c>
      <c r="C17" s="33" t="s">
        <v>91</v>
      </c>
      <c r="D17" s="33" t="s">
        <v>212</v>
      </c>
      <c r="E17" s="33" t="s">
        <v>96</v>
      </c>
      <c r="F17" s="33" t="s">
        <v>115</v>
      </c>
      <c r="G17" s="63" t="s">
        <v>117</v>
      </c>
      <c r="H17" s="63" t="str">
        <f>+F17&amp;G17</f>
        <v>MUY BAJAMENOR</v>
      </c>
      <c r="I17" s="68" t="str">
        <f>VLOOKUP(H17,'BD ID COLOR'!$A$7:$B$31,2,0)</f>
        <v>BAJO</v>
      </c>
      <c r="J17" s="44" t="s">
        <v>216</v>
      </c>
      <c r="K17" s="44" t="s">
        <v>181</v>
      </c>
      <c r="L17" s="33" t="s">
        <v>190</v>
      </c>
      <c r="M17" s="33" t="s">
        <v>217</v>
      </c>
      <c r="N17" s="44" t="s">
        <v>68</v>
      </c>
      <c r="O17" s="33">
        <v>15</v>
      </c>
      <c r="P17" s="42">
        <v>15</v>
      </c>
      <c r="Q17" s="42">
        <v>15</v>
      </c>
      <c r="R17" s="42">
        <v>15</v>
      </c>
      <c r="S17" s="42">
        <v>15</v>
      </c>
      <c r="T17" s="42">
        <v>15</v>
      </c>
      <c r="U17" s="42">
        <v>15</v>
      </c>
      <c r="V17" s="42">
        <f>SUM(O17+P17+Q17+R17+S17+T17+U17)</f>
        <v>105</v>
      </c>
      <c r="W17" s="47" t="str">
        <f>IF(AND(V17&gt;=86,V17&lt;=95),"Moderado",IF(V17&gt;=96,"Fuerte","Débil"))</f>
        <v>Fuerte</v>
      </c>
      <c r="X17" s="42" t="s">
        <v>171</v>
      </c>
      <c r="Y17" s="42" t="s">
        <v>172</v>
      </c>
      <c r="Z17" s="42" t="s">
        <v>114</v>
      </c>
      <c r="AA17" s="42" t="s">
        <v>116</v>
      </c>
      <c r="AB17" s="42" t="str">
        <f>+Z17&amp;AA17</f>
        <v>BAJALEVE</v>
      </c>
      <c r="AC17" s="43" t="str">
        <f>VLOOKUP(AB17,'BD ID COLOR'!$A$7:$B$31,2,0)</f>
        <v>BAJO</v>
      </c>
    </row>
    <row r="18" spans="1:29" s="36" customFormat="1" ht="87.75" customHeight="1" x14ac:dyDescent="0.2">
      <c r="A18" s="33" t="s">
        <v>86</v>
      </c>
      <c r="B18" s="46" t="s">
        <v>75</v>
      </c>
      <c r="C18" s="46" t="s">
        <v>90</v>
      </c>
      <c r="D18" s="33" t="s">
        <v>203</v>
      </c>
      <c r="E18" s="33" t="s">
        <v>100</v>
      </c>
      <c r="F18" s="33" t="s">
        <v>115</v>
      </c>
      <c r="G18" s="63" t="s">
        <v>116</v>
      </c>
      <c r="H18" s="63" t="str">
        <f t="shared" ref="H18:H23" si="8">+F18&amp;G18</f>
        <v>MUY BAJALEVE</v>
      </c>
      <c r="I18" s="68" t="str">
        <f>VLOOKUP(H18,'BD ID COLOR'!$A$7:$B$31,2,0)</f>
        <v>BAJO</v>
      </c>
      <c r="J18" s="46" t="s">
        <v>160</v>
      </c>
      <c r="K18" s="44" t="s">
        <v>181</v>
      </c>
      <c r="L18" s="43" t="s">
        <v>190</v>
      </c>
      <c r="M18" s="46" t="s">
        <v>165</v>
      </c>
      <c r="N18" s="44" t="s">
        <v>68</v>
      </c>
      <c r="O18" s="33">
        <v>15</v>
      </c>
      <c r="P18" s="42">
        <v>15</v>
      </c>
      <c r="Q18" s="42">
        <v>15</v>
      </c>
      <c r="R18" s="42">
        <v>15</v>
      </c>
      <c r="S18" s="42">
        <v>15</v>
      </c>
      <c r="T18" s="42">
        <v>15</v>
      </c>
      <c r="U18" s="42">
        <v>15</v>
      </c>
      <c r="V18" s="42">
        <f t="shared" ref="V18" si="9">SUM(O18+P18+Q18+R18+S18+T18+U18)</f>
        <v>105</v>
      </c>
      <c r="W18" s="47" t="str">
        <f t="shared" ref="W18:W23" si="10">IF(AND(V18&gt;=86,V18&lt;=95),"Moderado",IF(V18&gt;=96,"Fuerte","Débil"))</f>
        <v>Fuerte</v>
      </c>
      <c r="X18" s="42" t="s">
        <v>171</v>
      </c>
      <c r="Y18" s="42" t="s">
        <v>172</v>
      </c>
      <c r="Z18" s="42" t="s">
        <v>114</v>
      </c>
      <c r="AA18" s="42" t="s">
        <v>116</v>
      </c>
      <c r="AB18" s="42" t="str">
        <f t="shared" ref="AB18:AB23" si="11">+Z18&amp;AA18</f>
        <v>BAJALEVE</v>
      </c>
      <c r="AC18" s="43" t="str">
        <f>VLOOKUP(AB18,'BD ID COLOR'!$A$7:$B$31,2,0)</f>
        <v>BAJO</v>
      </c>
    </row>
    <row r="19" spans="1:29" ht="68.25" customHeight="1" x14ac:dyDescent="0.25">
      <c r="A19" s="33" t="s">
        <v>86</v>
      </c>
      <c r="B19" s="33" t="s">
        <v>95</v>
      </c>
      <c r="C19" s="33" t="s">
        <v>48</v>
      </c>
      <c r="D19" s="33" t="s">
        <v>82</v>
      </c>
      <c r="E19" s="33" t="s">
        <v>103</v>
      </c>
      <c r="F19" s="33" t="s">
        <v>115</v>
      </c>
      <c r="G19" s="63" t="s">
        <v>116</v>
      </c>
      <c r="H19" s="63" t="str">
        <f t="shared" si="8"/>
        <v>MUY BAJALEVE</v>
      </c>
      <c r="I19" s="68" t="str">
        <f>VLOOKUP(H19,'BD ID COLOR'!$A$7:$B$31,2,0)</f>
        <v>BAJO</v>
      </c>
      <c r="J19" s="46" t="s">
        <v>161</v>
      </c>
      <c r="K19" s="44" t="s">
        <v>181</v>
      </c>
      <c r="L19" s="43" t="s">
        <v>190</v>
      </c>
      <c r="M19" s="48" t="s">
        <v>211</v>
      </c>
      <c r="N19" s="44" t="s">
        <v>68</v>
      </c>
      <c r="O19" s="33">
        <v>15</v>
      </c>
      <c r="P19" s="42">
        <v>15</v>
      </c>
      <c r="Q19" s="42">
        <v>15</v>
      </c>
      <c r="R19" s="42">
        <v>15</v>
      </c>
      <c r="S19" s="42">
        <v>15</v>
      </c>
      <c r="T19" s="42">
        <v>15</v>
      </c>
      <c r="U19" s="42">
        <v>15</v>
      </c>
      <c r="V19" s="42">
        <f t="shared" ref="V19:V23" si="12">SUM(O19+P19+Q19+R19+S19+T19+U19)</f>
        <v>105</v>
      </c>
      <c r="W19" s="47" t="str">
        <f t="shared" si="10"/>
        <v>Fuerte</v>
      </c>
      <c r="X19" s="42" t="s">
        <v>171</v>
      </c>
      <c r="Y19" s="42" t="s">
        <v>172</v>
      </c>
      <c r="Z19" s="42" t="s">
        <v>115</v>
      </c>
      <c r="AA19" s="42" t="s">
        <v>116</v>
      </c>
      <c r="AB19" s="42" t="str">
        <f t="shared" si="11"/>
        <v>MUY BAJALEVE</v>
      </c>
      <c r="AC19" s="43" t="str">
        <f>VLOOKUP(AB19,'BD ID COLOR'!$A$7:$B$31,2,0)</f>
        <v>BAJO</v>
      </c>
    </row>
    <row r="20" spans="1:29" ht="66.75" customHeight="1" x14ac:dyDescent="0.25">
      <c r="A20" s="33" t="s">
        <v>83</v>
      </c>
      <c r="B20" s="33" t="s">
        <v>97</v>
      </c>
      <c r="C20" s="33" t="s">
        <v>91</v>
      </c>
      <c r="D20" s="33" t="s">
        <v>98</v>
      </c>
      <c r="E20" s="33" t="s">
        <v>102</v>
      </c>
      <c r="F20" s="33" t="s">
        <v>115</v>
      </c>
      <c r="G20" s="63" t="s">
        <v>116</v>
      </c>
      <c r="H20" s="63" t="str">
        <f>+F20&amp;G20</f>
        <v>MUY BAJALEVE</v>
      </c>
      <c r="I20" s="68" t="str">
        <f>VLOOKUP(H20,'BD ID COLOR'!$A$7:$B$31,2,0)</f>
        <v>BAJO</v>
      </c>
      <c r="J20" s="46" t="s">
        <v>209</v>
      </c>
      <c r="K20" s="44" t="s">
        <v>181</v>
      </c>
      <c r="L20" s="43" t="s">
        <v>190</v>
      </c>
      <c r="M20" s="46" t="s">
        <v>210</v>
      </c>
      <c r="N20" s="44" t="s">
        <v>68</v>
      </c>
      <c r="O20" s="33">
        <v>15</v>
      </c>
      <c r="P20" s="42">
        <v>15</v>
      </c>
      <c r="Q20" s="42">
        <v>15</v>
      </c>
      <c r="R20" s="42">
        <v>15</v>
      </c>
      <c r="S20" s="42">
        <v>15</v>
      </c>
      <c r="T20" s="42">
        <v>15</v>
      </c>
      <c r="U20" s="42">
        <v>15</v>
      </c>
      <c r="V20" s="42">
        <f>SUM(O20+P20+Q20+R20+S20+T20+U20)</f>
        <v>105</v>
      </c>
      <c r="W20" s="47" t="str">
        <f>IF(AND(V20&gt;=86,V20&lt;=95),"Moderado",IF(V20&gt;=96,"Fuerte","Débil"))</f>
        <v>Fuerte</v>
      </c>
      <c r="X20" s="42" t="s">
        <v>171</v>
      </c>
      <c r="Y20" s="42" t="s">
        <v>172</v>
      </c>
      <c r="Z20" s="42" t="s">
        <v>114</v>
      </c>
      <c r="AA20" s="42" t="s">
        <v>116</v>
      </c>
      <c r="AB20" s="42" t="str">
        <f>+Z20&amp;AA20</f>
        <v>BAJALEVE</v>
      </c>
      <c r="AC20" s="43" t="str">
        <f>VLOOKUP(AB20,'BD ID COLOR'!$A$7:$B$31,2,0)</f>
        <v>BAJO</v>
      </c>
    </row>
    <row r="21" spans="1:29" ht="114.75" customHeight="1" x14ac:dyDescent="0.25">
      <c r="A21" s="33" t="s">
        <v>83</v>
      </c>
      <c r="B21" s="33" t="s">
        <v>84</v>
      </c>
      <c r="C21" s="33" t="s">
        <v>91</v>
      </c>
      <c r="D21" s="33" t="s">
        <v>88</v>
      </c>
      <c r="E21" s="33" t="s">
        <v>102</v>
      </c>
      <c r="F21" s="33" t="s">
        <v>115</v>
      </c>
      <c r="G21" s="63" t="s">
        <v>116</v>
      </c>
      <c r="H21" s="63" t="str">
        <f t="shared" si="8"/>
        <v>MUY BAJALEVE</v>
      </c>
      <c r="I21" s="68" t="str">
        <f>VLOOKUP(H21,'BD ID COLOR'!$A$7:$B$31,2,0)</f>
        <v>BAJO</v>
      </c>
      <c r="J21" s="46" t="s">
        <v>162</v>
      </c>
      <c r="K21" s="44" t="s">
        <v>181</v>
      </c>
      <c r="L21" s="43" t="s">
        <v>190</v>
      </c>
      <c r="M21" s="48" t="s">
        <v>169</v>
      </c>
      <c r="N21" s="44" t="s">
        <v>68</v>
      </c>
      <c r="O21" s="33">
        <v>15</v>
      </c>
      <c r="P21" s="42">
        <v>15</v>
      </c>
      <c r="Q21" s="42">
        <v>15</v>
      </c>
      <c r="R21" s="42">
        <v>15</v>
      </c>
      <c r="S21" s="42">
        <v>15</v>
      </c>
      <c r="T21" s="42">
        <v>15</v>
      </c>
      <c r="U21" s="42">
        <v>15</v>
      </c>
      <c r="V21" s="42">
        <f t="shared" si="12"/>
        <v>105</v>
      </c>
      <c r="W21" s="47" t="str">
        <f t="shared" si="10"/>
        <v>Fuerte</v>
      </c>
      <c r="X21" s="42" t="s">
        <v>171</v>
      </c>
      <c r="Y21" s="42" t="s">
        <v>172</v>
      </c>
      <c r="Z21" s="42" t="s">
        <v>114</v>
      </c>
      <c r="AA21" s="42" t="s">
        <v>116</v>
      </c>
      <c r="AB21" s="42" t="str">
        <f t="shared" si="11"/>
        <v>BAJALEVE</v>
      </c>
      <c r="AC21" s="43" t="str">
        <f>VLOOKUP(AB21,'BD ID COLOR'!$A$7:$B$31,2,0)</f>
        <v>BAJO</v>
      </c>
    </row>
    <row r="22" spans="1:29" ht="119.25" customHeight="1" x14ac:dyDescent="0.25">
      <c r="A22" s="33" t="s">
        <v>87</v>
      </c>
      <c r="B22" s="33" t="s">
        <v>93</v>
      </c>
      <c r="C22" s="33" t="s">
        <v>94</v>
      </c>
      <c r="D22" s="33" t="s">
        <v>81</v>
      </c>
      <c r="E22" s="33" t="s">
        <v>102</v>
      </c>
      <c r="F22" s="33" t="s">
        <v>115</v>
      </c>
      <c r="G22" s="63" t="s">
        <v>116</v>
      </c>
      <c r="H22" s="63" t="str">
        <f>+F22&amp;G22</f>
        <v>MUY BAJALEVE</v>
      </c>
      <c r="I22" s="68" t="str">
        <f>VLOOKUP(H22,'BD ID COLOR'!$A$7:$B$31,2,0)</f>
        <v>BAJO</v>
      </c>
      <c r="J22" s="46" t="s">
        <v>205</v>
      </c>
      <c r="K22" s="44" t="s">
        <v>181</v>
      </c>
      <c r="L22" s="43" t="s">
        <v>166</v>
      </c>
      <c r="M22" s="48" t="s">
        <v>206</v>
      </c>
      <c r="N22" s="44" t="s">
        <v>68</v>
      </c>
      <c r="O22" s="33">
        <v>15</v>
      </c>
      <c r="P22" s="42">
        <v>15</v>
      </c>
      <c r="Q22" s="42">
        <v>15</v>
      </c>
      <c r="R22" s="42">
        <v>15</v>
      </c>
      <c r="S22" s="42">
        <v>15</v>
      </c>
      <c r="T22" s="42">
        <v>15</v>
      </c>
      <c r="U22" s="42">
        <v>15</v>
      </c>
      <c r="V22" s="42">
        <f>SUM(O22+P22+Q22+R22+S22+T22+U22)</f>
        <v>105</v>
      </c>
      <c r="W22" s="47" t="str">
        <f>IF(AND(V22&gt;=86,V22&lt;=95),"Moderado",IF(V22&gt;=96,"Fuerte","Débil"))</f>
        <v>Fuerte</v>
      </c>
      <c r="X22" s="42" t="s">
        <v>171</v>
      </c>
      <c r="Y22" s="42" t="s">
        <v>172</v>
      </c>
      <c r="Z22" s="42" t="s">
        <v>115</v>
      </c>
      <c r="AA22" s="42" t="s">
        <v>116</v>
      </c>
      <c r="AB22" s="42" t="str">
        <f>+Z22&amp;AA22</f>
        <v>MUY BAJALEVE</v>
      </c>
      <c r="AC22" s="43" t="str">
        <f>VLOOKUP(AB22,'BD ID COLOR'!$A$7:$B$31,2,0)</f>
        <v>BAJO</v>
      </c>
    </row>
    <row r="23" spans="1:29" ht="116.25" customHeight="1" x14ac:dyDescent="0.25">
      <c r="A23" s="33" t="s">
        <v>83</v>
      </c>
      <c r="B23" s="33" t="s">
        <v>85</v>
      </c>
      <c r="C23" s="33" t="s">
        <v>91</v>
      </c>
      <c r="D23" s="33" t="s">
        <v>89</v>
      </c>
      <c r="E23" s="33" t="s">
        <v>102</v>
      </c>
      <c r="F23" s="33" t="s">
        <v>115</v>
      </c>
      <c r="G23" s="63" t="s">
        <v>116</v>
      </c>
      <c r="H23" s="63" t="str">
        <f t="shared" si="8"/>
        <v>MUY BAJALEVE</v>
      </c>
      <c r="I23" s="68" t="str">
        <f>VLOOKUP(H23,'BD ID COLOR'!$A$7:$B$31,2,0)</f>
        <v>BAJO</v>
      </c>
      <c r="J23" s="46" t="s">
        <v>163</v>
      </c>
      <c r="K23" s="44" t="s">
        <v>181</v>
      </c>
      <c r="L23" s="43" t="s">
        <v>190</v>
      </c>
      <c r="M23" s="46" t="s">
        <v>168</v>
      </c>
      <c r="N23" s="44" t="s">
        <v>68</v>
      </c>
      <c r="O23" s="33">
        <v>15</v>
      </c>
      <c r="P23" s="42">
        <v>15</v>
      </c>
      <c r="Q23" s="42">
        <v>15</v>
      </c>
      <c r="R23" s="42">
        <v>15</v>
      </c>
      <c r="S23" s="42">
        <v>15</v>
      </c>
      <c r="T23" s="42">
        <v>15</v>
      </c>
      <c r="U23" s="42">
        <v>15</v>
      </c>
      <c r="V23" s="42">
        <f t="shared" si="12"/>
        <v>105</v>
      </c>
      <c r="W23" s="47" t="str">
        <f t="shared" si="10"/>
        <v>Fuerte</v>
      </c>
      <c r="X23" s="42" t="s">
        <v>171</v>
      </c>
      <c r="Y23" s="42" t="s">
        <v>172</v>
      </c>
      <c r="Z23" s="42" t="s">
        <v>114</v>
      </c>
      <c r="AA23" s="42" t="s">
        <v>116</v>
      </c>
      <c r="AB23" s="42" t="str">
        <f t="shared" si="11"/>
        <v>BAJALEVE</v>
      </c>
      <c r="AC23" s="43" t="str">
        <f>VLOOKUP(AB23,'BD ID COLOR'!$A$7:$B$31,2,0)</f>
        <v>BAJO</v>
      </c>
    </row>
    <row r="24" spans="1:29" x14ac:dyDescent="0.25">
      <c r="B24" s="1"/>
      <c r="C24" s="1"/>
      <c r="D24" s="1"/>
      <c r="E24" s="1"/>
      <c r="F24" s="1"/>
      <c r="G24" s="1"/>
      <c r="H24" s="1"/>
      <c r="I24" s="1"/>
      <c r="J24" s="24"/>
      <c r="K24" s="24"/>
      <c r="L24" s="24"/>
      <c r="M24" s="24"/>
      <c r="N24" s="24"/>
      <c r="O24" s="24"/>
      <c r="U24" s="9"/>
      <c r="V24" s="1"/>
      <c r="W24" s="9"/>
      <c r="X24" s="9"/>
      <c r="Y24" s="9"/>
      <c r="Z24" s="9"/>
      <c r="AA24" s="9"/>
      <c r="AB24" s="9"/>
      <c r="AC24" s="24"/>
    </row>
    <row r="25" spans="1:29" x14ac:dyDescent="0.25">
      <c r="B25" s="1"/>
      <c r="C25" s="1"/>
      <c r="D25" s="1"/>
      <c r="E25" s="1"/>
      <c r="F25" s="1"/>
      <c r="G25" s="1"/>
      <c r="H25" s="1"/>
      <c r="I25" s="1"/>
      <c r="J25" s="24"/>
      <c r="K25" s="24"/>
      <c r="L25" s="24"/>
      <c r="M25" s="24"/>
      <c r="N25" s="24"/>
      <c r="O25" s="24"/>
      <c r="U25" s="9"/>
      <c r="V25" s="1"/>
      <c r="W25" s="9"/>
      <c r="X25" s="9"/>
      <c r="Y25" s="9"/>
      <c r="Z25" s="9"/>
      <c r="AA25" s="9"/>
      <c r="AB25" s="9"/>
      <c r="AC25" s="24"/>
    </row>
    <row r="26" spans="1:29" x14ac:dyDescent="0.25">
      <c r="B26" s="1"/>
      <c r="C26" s="1"/>
      <c r="D26" s="1"/>
      <c r="E26" s="1"/>
      <c r="F26" s="1"/>
      <c r="G26" s="1"/>
      <c r="H26" s="1"/>
      <c r="I26" s="1"/>
      <c r="J26" s="24"/>
      <c r="K26" s="24"/>
      <c r="L26" s="24"/>
      <c r="M26" s="24"/>
      <c r="N26" s="24"/>
      <c r="O26" s="24"/>
      <c r="U26" s="9"/>
      <c r="V26" s="1"/>
      <c r="W26" s="9"/>
      <c r="X26" s="9"/>
      <c r="Y26" s="9"/>
      <c r="Z26" s="9"/>
      <c r="AA26" s="9"/>
      <c r="AB26" s="9"/>
      <c r="AC26" s="24"/>
    </row>
    <row r="27" spans="1:29" x14ac:dyDescent="0.25">
      <c r="B27" s="1"/>
      <c r="C27" s="1"/>
      <c r="D27" s="1"/>
      <c r="E27" s="1"/>
      <c r="F27" s="1"/>
      <c r="G27" s="1"/>
      <c r="H27" s="1"/>
      <c r="I27" s="1"/>
      <c r="J27" s="24"/>
      <c r="K27" s="24"/>
      <c r="L27" s="24"/>
      <c r="M27" s="24"/>
      <c r="N27" s="24"/>
      <c r="O27" s="24"/>
      <c r="U27" s="9"/>
      <c r="V27" s="1"/>
      <c r="W27" s="9"/>
      <c r="X27" s="9"/>
      <c r="Y27" s="9"/>
      <c r="Z27" s="9"/>
      <c r="AA27" s="9"/>
      <c r="AB27" s="9"/>
      <c r="AC27" s="24"/>
    </row>
    <row r="28" spans="1:29" x14ac:dyDescent="0.25">
      <c r="B28" s="1"/>
      <c r="C28" s="1"/>
      <c r="D28" s="1"/>
      <c r="E28" s="1"/>
      <c r="F28" s="1"/>
      <c r="G28" s="1"/>
      <c r="H28" s="1"/>
      <c r="I28" s="1"/>
      <c r="J28" s="24"/>
      <c r="K28" s="24"/>
      <c r="L28" s="24"/>
      <c r="M28" s="24"/>
      <c r="N28" s="24"/>
      <c r="O28" s="24"/>
      <c r="U28" s="9"/>
      <c r="V28" s="1"/>
      <c r="W28" s="9"/>
      <c r="X28" s="9"/>
      <c r="Y28" s="9"/>
      <c r="Z28" s="9"/>
      <c r="AA28" s="9"/>
      <c r="AB28" s="9"/>
      <c r="AC28" s="24"/>
    </row>
    <row r="29" spans="1:29" s="9" customFormat="1" ht="12.75" x14ac:dyDescent="0.2">
      <c r="B29" s="1"/>
      <c r="C29" s="1"/>
      <c r="D29" s="1"/>
      <c r="E29" s="1"/>
      <c r="F29" s="1"/>
      <c r="G29" s="1"/>
      <c r="H29" s="1"/>
      <c r="I29" s="1"/>
      <c r="J29" s="24"/>
      <c r="K29" s="24"/>
      <c r="L29" s="24"/>
      <c r="M29" s="24"/>
      <c r="N29" s="24"/>
      <c r="O29" s="24"/>
      <c r="V29" s="1"/>
      <c r="AC29" s="24"/>
    </row>
    <row r="30" spans="1:29" s="9" customFormat="1" ht="12.75" x14ac:dyDescent="0.2">
      <c r="B30" s="1"/>
      <c r="C30" s="1"/>
      <c r="D30" s="1"/>
      <c r="E30" s="1"/>
      <c r="F30" s="1"/>
      <c r="G30" s="1"/>
      <c r="H30" s="1"/>
      <c r="I30" s="1"/>
      <c r="J30" s="24"/>
      <c r="K30" s="24"/>
      <c r="L30" s="24"/>
      <c r="M30" s="24"/>
      <c r="N30" s="24"/>
      <c r="O30" s="24"/>
      <c r="V30" s="23"/>
      <c r="AC30" s="24"/>
    </row>
    <row r="31" spans="1:29" s="9" customFormat="1" ht="12.75" x14ac:dyDescent="0.2">
      <c r="B31" s="1"/>
      <c r="C31" s="1"/>
      <c r="D31" s="1"/>
      <c r="E31" s="1"/>
      <c r="F31" s="1"/>
      <c r="G31" s="1"/>
      <c r="H31" s="1"/>
      <c r="I31" s="1"/>
      <c r="J31" s="24"/>
      <c r="K31" s="24"/>
      <c r="L31" s="24"/>
      <c r="M31" s="24"/>
      <c r="N31" s="24"/>
      <c r="O31" s="24"/>
      <c r="V31" s="23"/>
      <c r="AC31" s="24"/>
    </row>
    <row r="32" spans="1:29" s="9" customFormat="1" ht="12.75" x14ac:dyDescent="0.2">
      <c r="B32" s="1"/>
      <c r="C32" s="1"/>
      <c r="D32" s="1"/>
      <c r="E32" s="1"/>
      <c r="F32" s="1"/>
      <c r="G32" s="1"/>
      <c r="H32" s="1"/>
      <c r="I32" s="1"/>
      <c r="J32" s="24"/>
      <c r="K32" s="24"/>
      <c r="L32" s="24"/>
      <c r="M32" s="24"/>
      <c r="N32" s="24"/>
      <c r="O32" s="24"/>
      <c r="V32" s="23"/>
      <c r="AC32" s="24"/>
    </row>
    <row r="33" spans="2:29" x14ac:dyDescent="0.25">
      <c r="B33" s="1"/>
      <c r="C33" s="1"/>
      <c r="D33" s="1"/>
      <c r="E33" s="1"/>
      <c r="F33" s="1"/>
      <c r="G33" s="1"/>
      <c r="H33" s="1"/>
      <c r="I33" s="1"/>
      <c r="J33" s="24"/>
      <c r="K33" s="24"/>
      <c r="L33" s="24"/>
      <c r="M33" s="24"/>
      <c r="N33" s="24"/>
      <c r="O33" s="24"/>
      <c r="U33" s="9"/>
      <c r="V33" s="1"/>
      <c r="W33" s="9"/>
      <c r="X33" s="9"/>
      <c r="Y33" s="9"/>
      <c r="Z33" s="9"/>
      <c r="AA33" s="9"/>
      <c r="AB33" s="9"/>
      <c r="AC33" s="24"/>
    </row>
    <row r="34" spans="2:29" x14ac:dyDescent="0.25">
      <c r="B34" s="1"/>
      <c r="C34" s="1"/>
      <c r="D34" s="1"/>
      <c r="E34" s="1"/>
      <c r="F34" s="1"/>
      <c r="G34" s="1"/>
      <c r="H34" s="1"/>
      <c r="I34" s="1"/>
      <c r="J34" s="24"/>
      <c r="K34" s="24"/>
      <c r="L34" s="24"/>
      <c r="M34" s="24"/>
      <c r="N34" s="24"/>
      <c r="O34" s="24"/>
      <c r="U34" s="9"/>
      <c r="V34" s="1"/>
      <c r="W34" s="9"/>
      <c r="X34" s="9"/>
      <c r="Y34" s="9"/>
      <c r="Z34" s="9"/>
      <c r="AA34" s="9"/>
      <c r="AB34" s="9"/>
      <c r="AC34" s="24"/>
    </row>
    <row r="35" spans="2:29" x14ac:dyDescent="0.25">
      <c r="B35" s="1"/>
      <c r="C35" s="1"/>
      <c r="D35" s="1"/>
      <c r="E35" s="1"/>
      <c r="F35" s="1"/>
      <c r="G35" s="1"/>
      <c r="H35" s="1"/>
      <c r="I35" s="1"/>
      <c r="J35" s="24"/>
      <c r="K35" s="24"/>
      <c r="L35" s="24"/>
      <c r="M35" s="24"/>
      <c r="N35" s="24"/>
      <c r="O35" s="24"/>
      <c r="U35" s="9"/>
      <c r="V35" s="1"/>
      <c r="W35" s="9"/>
      <c r="X35" s="9"/>
      <c r="Y35" s="9"/>
      <c r="Z35" s="9"/>
      <c r="AA35" s="9"/>
      <c r="AB35" s="9"/>
      <c r="AC35" s="24"/>
    </row>
    <row r="36" spans="2:29" x14ac:dyDescent="0.25">
      <c r="B36" s="1"/>
      <c r="C36" s="1"/>
      <c r="D36" s="1"/>
      <c r="E36" s="1"/>
      <c r="F36" s="1"/>
      <c r="G36" s="1"/>
      <c r="H36" s="1"/>
      <c r="I36" s="1"/>
      <c r="J36" s="24"/>
      <c r="K36" s="24"/>
      <c r="L36" s="24"/>
      <c r="M36" s="24"/>
      <c r="N36" s="24"/>
      <c r="O36" s="24"/>
      <c r="U36" s="9"/>
      <c r="V36" s="1"/>
      <c r="W36" s="9"/>
      <c r="X36" s="9"/>
      <c r="Y36" s="9"/>
      <c r="Z36" s="9"/>
      <c r="AA36" s="9"/>
      <c r="AB36" s="9"/>
      <c r="AC36" s="24"/>
    </row>
    <row r="37" spans="2:29" x14ac:dyDescent="0.25">
      <c r="B37" s="1"/>
      <c r="C37" s="1"/>
      <c r="D37" s="1"/>
      <c r="E37" s="1"/>
      <c r="F37" s="1"/>
      <c r="G37" s="1"/>
      <c r="H37" s="1"/>
      <c r="I37" s="1"/>
      <c r="J37" s="24"/>
      <c r="K37" s="24"/>
      <c r="L37" s="24"/>
      <c r="M37" s="24"/>
      <c r="N37" s="24"/>
      <c r="O37" s="24"/>
      <c r="P37" s="9"/>
      <c r="Q37" s="9"/>
      <c r="R37" s="9"/>
      <c r="S37" s="9"/>
      <c r="T37" s="9"/>
      <c r="U37" s="9"/>
      <c r="V37" s="1"/>
      <c r="W37" s="9"/>
      <c r="X37" s="9"/>
      <c r="Y37" s="9"/>
      <c r="Z37" s="9"/>
      <c r="AA37" s="9"/>
      <c r="AB37" s="9"/>
      <c r="AC37" s="24"/>
    </row>
  </sheetData>
  <sheetProtection formatCells="0" formatColumns="0" formatRows="0" insertColumns="0" selectLockedCells="1"/>
  <mergeCells count="9">
    <mergeCell ref="C1:E1"/>
    <mergeCell ref="C2:E3"/>
    <mergeCell ref="A1:B3"/>
    <mergeCell ref="X4:Y4"/>
    <mergeCell ref="Z4:AC4"/>
    <mergeCell ref="A4:E4"/>
    <mergeCell ref="J4:M4"/>
    <mergeCell ref="O4:W4"/>
    <mergeCell ref="F4:I4"/>
  </mergeCells>
  <conditionalFormatting sqref="I6:I23">
    <cfRule type="containsText" dxfId="18" priority="4" operator="containsText" text="EXTREMO">
      <formula>NOT(ISERROR(SEARCH("EXTREMO",I6)))</formula>
    </cfRule>
    <cfRule type="containsText" dxfId="17" priority="5" operator="containsText" text="ALTO">
      <formula>NOT(ISERROR(SEARCH("ALTO",I6)))</formula>
    </cfRule>
    <cfRule type="containsText" dxfId="16" priority="6" operator="containsText" text="MODERADO">
      <formula>NOT(ISERROR(SEARCH("MODERADO",I6)))</formula>
    </cfRule>
    <cfRule type="containsText" dxfId="15" priority="7" operator="containsText" text="BAJO">
      <formula>NOT(ISERROR(SEARCH("BAJO",I6)))</formula>
    </cfRule>
  </conditionalFormatting>
  <conditionalFormatting sqref="W6:W23">
    <cfRule type="containsText" dxfId="14" priority="1" operator="containsText" text="Moderado">
      <formula>NOT(ISERROR(SEARCH("Moderado",W6)))</formula>
    </cfRule>
    <cfRule type="containsText" dxfId="13" priority="2" operator="containsText" text="Fuerte">
      <formula>NOT(ISERROR(SEARCH("Fuerte",W6)))</formula>
    </cfRule>
    <cfRule type="containsText" dxfId="12" priority="3" operator="containsText" text="Débil">
      <formula>NOT(ISERROR(SEARCH("Débil",W6)))</formula>
    </cfRule>
  </conditionalFormatting>
  <conditionalFormatting sqref="AC6:AC10 AC15 AC13 AC18:AC23">
    <cfRule type="colorScale" priority="2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1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4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6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1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F6:F23" xr:uid="{00000000-0002-0000-0100-000000000000}">
      <formula1>PROBABILIDAD</formula1>
    </dataValidation>
    <dataValidation type="list" allowBlank="1" showInputMessage="1" showErrorMessage="1" sqref="G6:G23" xr:uid="{00000000-0002-0000-0100-000001000000}">
      <formula1>IMPACTO</formula1>
    </dataValidation>
  </dataValidations>
  <pageMargins left="0.7" right="0.7" top="0.75" bottom="0.75" header="0.3" footer="0.3"/>
  <pageSetup scale="12" orientation="portrait" r:id="rId1"/>
  <headerFooter>
    <oddHeader>&amp;C&amp;"Arial Narrow,Normal"&amp;18&amp;K02-022
MATRIZ DE RIESGOS DE CORRUPCION 2020
PARA COMENTARIOS U OBSERVACIONES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lorScale" priority="87" id="{C34F85D4-E48A-47C3-A50D-570FD23D5DF8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AC6:AC10 AC13 AC15 AC18:AC23</xm:sqref>
        </x14:conditionalFormatting>
        <x14:conditionalFormatting xmlns:xm="http://schemas.microsoft.com/office/excel/2006/main">
          <x14:cfRule type="containsText" priority="8" operator="containsText" id="{EEA53FE9-1FFF-45EC-8732-492CE00B8CED}">
            <xm:f>NOT(ISERROR(SEARCH(Hoja2!$N$8,AC6)))</xm:f>
            <xm:f>Hoja2!$N$8</xm:f>
            <x14:dxf>
              <fill>
                <patternFill>
                  <bgColor rgb="FF92D050"/>
                </patternFill>
              </fill>
            </x14:dxf>
          </x14:cfRule>
          <x14:cfRule type="containsText" priority="9" operator="containsText" id="{36CA8878-70D7-48DD-8716-40050FC04DAA}">
            <xm:f>NOT(ISERROR(SEARCH(Hoja2!$P$8,AC6)))</xm:f>
            <xm:f>Hoja2!$P$8</xm:f>
            <x14:dxf>
              <fill>
                <patternFill>
                  <bgColor rgb="FFFFFF00"/>
                </patternFill>
              </fill>
            </x14:dxf>
          </x14:cfRule>
          <x14:cfRule type="containsText" priority="10" operator="containsText" id="{92423F80-8E15-4329-A7CB-EE98C81641DF}">
            <xm:f>NOT(ISERROR(SEARCH(Hoja2!$Q$8,AC6)))</xm:f>
            <xm:f>Hoja2!$Q$8</xm:f>
            <x14:dxf>
              <fill>
                <patternFill>
                  <bgColor rgb="FFEC8D0E"/>
                </patternFill>
              </fill>
            </x14:dxf>
          </x14:cfRule>
          <x14:cfRule type="containsText" priority="11" operator="containsText" id="{F7FD1118-63BA-4712-8E59-FE1E8181763B}">
            <xm:f>NOT(ISERROR(SEARCH(Hoja2!$R$9,AC6)))</xm:f>
            <xm:f>Hoja2!$R$9</xm:f>
            <x14:dxf>
              <fill>
                <patternFill>
                  <bgColor rgb="FFFF0000"/>
                </patternFill>
              </fill>
            </x14:dxf>
          </x14:cfRule>
          <xm:sqref>AC6:AC23</xm:sqref>
        </x14:conditionalFormatting>
        <x14:conditionalFormatting xmlns:xm="http://schemas.microsoft.com/office/excel/2006/main">
          <x14:cfRule type="colorScale" priority="51" id="{FDA5C06B-646E-4AE6-BE49-DEDE024832AF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AC11</xm:sqref>
        </x14:conditionalFormatting>
        <x14:conditionalFormatting xmlns:xm="http://schemas.microsoft.com/office/excel/2006/main">
          <x14:cfRule type="colorScale" priority="12" id="{1CA0775B-7523-41E0-8F38-DAE69132BCC4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AC12</xm:sqref>
        </x14:conditionalFormatting>
        <x14:conditionalFormatting xmlns:xm="http://schemas.microsoft.com/office/excel/2006/main">
          <x14:cfRule type="colorScale" priority="64" id="{3B8C9077-8AD3-4F88-A897-BE17DCB9FA9A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AC14</xm:sqref>
        </x14:conditionalFormatting>
        <x14:conditionalFormatting xmlns:xm="http://schemas.microsoft.com/office/excel/2006/main">
          <x14:cfRule type="colorScale" priority="38" id="{54632B94-C6DF-4E67-B9E1-A1C029E53068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AC16</xm:sqref>
        </x14:conditionalFormatting>
        <x14:conditionalFormatting xmlns:xm="http://schemas.microsoft.com/office/excel/2006/main">
          <x14:cfRule type="colorScale" priority="25" id="{46109BB4-6CCD-4C03-912C-4546FDE9710E}">
            <x14:colorScale>
              <x14:cfvo type="formula">
                <xm:f>Hoja2!$R$8</xm:f>
              </x14:cfvo>
              <x14:cfvo type="formula">
                <xm:f>Hoja2!$O$10</xm:f>
              </x14:cfvo>
              <x14:cfvo type="formula">
                <xm:f>Hoja2!$N$8</xm:f>
              </x14:cfvo>
              <x14:color rgb="FFF8696B"/>
              <x14:color rgb="FFFFEB84"/>
              <x14:color rgb="FF63BE7B"/>
            </x14:colorScale>
          </x14:cfRule>
          <xm:sqref>AC17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'BD Mapa calor'!$C$24:$C$28</xm:f>
          </x14:formula1>
          <xm:sqref>Z6:Z23</xm:sqref>
        </x14:dataValidation>
        <x14:dataValidation type="list" allowBlank="1" showInputMessage="1" showErrorMessage="1" xr:uid="{00000000-0002-0000-0100-000003000000}">
          <x14:formula1>
            <xm:f>'BD Mapa calor'!$D$29:$H$29</xm:f>
          </x14:formula1>
          <xm:sqref>AA6:AA23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view="pageBreakPreview" zoomScale="80" zoomScaleNormal="40" zoomScaleSheetLayoutView="80" workbookViewId="0">
      <selection activeCell="E26" sqref="E25:E26"/>
    </sheetView>
  </sheetViews>
  <sheetFormatPr baseColWidth="10" defaultRowHeight="15" x14ac:dyDescent="0.25"/>
  <cols>
    <col min="5" max="5" width="12.85546875" customWidth="1"/>
    <col min="6" max="6" width="12.5703125" customWidth="1"/>
    <col min="7" max="7" width="12.7109375" customWidth="1"/>
    <col min="8" max="8" width="12.85546875" customWidth="1"/>
    <col min="9" max="9" width="14.7109375" customWidth="1"/>
    <col min="15" max="15" width="15.28515625" customWidth="1"/>
    <col min="16" max="16" width="13.5703125" customWidth="1"/>
    <col min="17" max="17" width="16.85546875" customWidth="1"/>
    <col min="18" max="18" width="17.85546875" customWidth="1"/>
  </cols>
  <sheetData>
    <row r="1" spans="1:18" ht="15" customHeight="1" x14ac:dyDescent="0.25">
      <c r="A1" s="97"/>
      <c r="B1" s="98"/>
      <c r="C1" s="132" t="s">
        <v>174</v>
      </c>
      <c r="D1" s="133"/>
      <c r="E1" s="133"/>
      <c r="F1" s="133"/>
      <c r="G1" s="133"/>
      <c r="H1" s="134"/>
      <c r="I1" s="126" t="s">
        <v>175</v>
      </c>
      <c r="J1" s="127"/>
      <c r="K1" s="120" t="s">
        <v>180</v>
      </c>
      <c r="L1" s="121"/>
    </row>
    <row r="2" spans="1:18" ht="15" customHeight="1" x14ac:dyDescent="0.25">
      <c r="A2" s="99"/>
      <c r="B2" s="100"/>
      <c r="C2" s="135" t="s">
        <v>179</v>
      </c>
      <c r="D2" s="136"/>
      <c r="E2" s="136"/>
      <c r="F2" s="136"/>
      <c r="G2" s="136"/>
      <c r="H2" s="137"/>
      <c r="I2" s="128" t="s">
        <v>176</v>
      </c>
      <c r="J2" s="129"/>
      <c r="K2" s="122" t="s">
        <v>177</v>
      </c>
      <c r="L2" s="123"/>
    </row>
    <row r="3" spans="1:18" ht="15" customHeight="1" thickBot="1" x14ac:dyDescent="0.3">
      <c r="A3" s="101"/>
      <c r="B3" s="102"/>
      <c r="C3" s="138"/>
      <c r="D3" s="139"/>
      <c r="E3" s="139"/>
      <c r="F3" s="139"/>
      <c r="G3" s="139"/>
      <c r="H3" s="140"/>
      <c r="I3" s="130" t="s">
        <v>178</v>
      </c>
      <c r="J3" s="131"/>
      <c r="K3" s="124">
        <v>45328</v>
      </c>
      <c r="L3" s="125"/>
    </row>
    <row r="4" spans="1:18" ht="15.75" thickBot="1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8" x14ac:dyDescent="0.25">
      <c r="A5" s="100"/>
      <c r="B5" s="100"/>
      <c r="C5" s="110" t="s">
        <v>125</v>
      </c>
      <c r="D5" s="111"/>
      <c r="E5" s="111"/>
      <c r="F5" s="111"/>
      <c r="G5" s="111"/>
      <c r="H5" s="111"/>
      <c r="I5" s="111"/>
      <c r="J5" s="111"/>
      <c r="K5" s="112"/>
      <c r="L5" s="100"/>
    </row>
    <row r="6" spans="1:18" x14ac:dyDescent="0.25">
      <c r="A6" s="100"/>
      <c r="B6" s="100"/>
      <c r="C6" s="113"/>
      <c r="D6" s="114"/>
      <c r="E6" s="114"/>
      <c r="F6" s="114"/>
      <c r="G6" s="114"/>
      <c r="H6" s="114"/>
      <c r="I6" s="114"/>
      <c r="J6" s="114"/>
      <c r="K6" s="115"/>
      <c r="L6" s="100"/>
    </row>
    <row r="7" spans="1:18" x14ac:dyDescent="0.25">
      <c r="A7" s="100"/>
      <c r="B7" s="100"/>
      <c r="C7" s="53"/>
      <c r="K7" s="54"/>
      <c r="L7" s="100"/>
    </row>
    <row r="8" spans="1:18" x14ac:dyDescent="0.25">
      <c r="A8" s="100"/>
      <c r="B8" s="100"/>
      <c r="C8" s="53"/>
      <c r="E8" s="116" t="s">
        <v>120</v>
      </c>
      <c r="F8" s="116"/>
      <c r="G8" s="116"/>
      <c r="H8" s="116"/>
      <c r="I8" s="116"/>
      <c r="K8" s="54"/>
      <c r="L8" s="100"/>
    </row>
    <row r="9" spans="1:18" x14ac:dyDescent="0.25">
      <c r="A9" s="100"/>
      <c r="B9" s="100"/>
      <c r="C9" s="53"/>
      <c r="K9" s="54"/>
      <c r="L9" s="100"/>
      <c r="O9" s="38"/>
      <c r="P9" s="38"/>
      <c r="Q9" s="38"/>
      <c r="R9" s="38"/>
    </row>
    <row r="10" spans="1:18" ht="38.25" customHeight="1" x14ac:dyDescent="0.25">
      <c r="A10" s="100"/>
      <c r="B10" s="100"/>
      <c r="C10" s="118" t="s">
        <v>121</v>
      </c>
      <c r="D10" s="38" t="s">
        <v>111</v>
      </c>
      <c r="E10" s="65" t="str">
        <f>$D$10&amp;E15</f>
        <v>MUY ALTALEVE</v>
      </c>
      <c r="F10" s="65" t="str">
        <f t="shared" ref="F10:I10" si="0">$D$10&amp;F15</f>
        <v>MUY ALTAMENOR</v>
      </c>
      <c r="G10" s="65" t="str">
        <f t="shared" si="0"/>
        <v>MUY ALTAMODERADO</v>
      </c>
      <c r="H10" s="65" t="str">
        <f t="shared" si="0"/>
        <v>MUY ALTAMAYOR</v>
      </c>
      <c r="I10" s="69" t="str">
        <f t="shared" si="0"/>
        <v>MUY ALTACATASTRÓFICO</v>
      </c>
      <c r="K10" s="55" t="s">
        <v>122</v>
      </c>
      <c r="L10" s="100"/>
      <c r="N10" s="38"/>
      <c r="R10" s="38"/>
    </row>
    <row r="11" spans="1:18" ht="41.25" customHeight="1" x14ac:dyDescent="0.25">
      <c r="A11" s="100"/>
      <c r="B11" s="100"/>
      <c r="C11" s="119"/>
      <c r="D11" s="38" t="s">
        <v>112</v>
      </c>
      <c r="E11" s="67" t="str">
        <f>$D$11&amp;E15</f>
        <v>ALTALEVE</v>
      </c>
      <c r="F11" s="67" t="str">
        <f t="shared" ref="F11:I11" si="1">$D$11&amp;F15</f>
        <v>ALTAMENOR</v>
      </c>
      <c r="G11" s="65" t="str">
        <f t="shared" si="1"/>
        <v>ALTAMODERADO</v>
      </c>
      <c r="H11" s="65" t="str">
        <f t="shared" si="1"/>
        <v>ALTAMAYOR</v>
      </c>
      <c r="I11" s="69" t="str">
        <f t="shared" si="1"/>
        <v>ALTACATASTRÓFICO</v>
      </c>
      <c r="K11" s="56" t="s">
        <v>123</v>
      </c>
      <c r="L11" s="100"/>
      <c r="N11" s="38"/>
      <c r="R11" s="38"/>
    </row>
    <row r="12" spans="1:18" ht="40.5" customHeight="1" x14ac:dyDescent="0.25">
      <c r="A12" s="100"/>
      <c r="B12" s="100"/>
      <c r="C12" s="119"/>
      <c r="D12" s="38" t="s">
        <v>113</v>
      </c>
      <c r="E12" s="67" t="str">
        <f>$D$12&amp;E15</f>
        <v>MEDIALEVE</v>
      </c>
      <c r="F12" s="67" t="str">
        <f t="shared" ref="F12:I12" si="2">$D$12&amp;F15</f>
        <v>MEDIAMENOR</v>
      </c>
      <c r="G12" s="67" t="str">
        <f t="shared" si="2"/>
        <v>MEDIAMODERADO</v>
      </c>
      <c r="H12" s="65" t="str">
        <f t="shared" si="2"/>
        <v>MEDIAMAYOR</v>
      </c>
      <c r="I12" s="69" t="str">
        <f t="shared" si="2"/>
        <v>MEDIACATASTRÓFICO</v>
      </c>
      <c r="K12" s="57" t="s">
        <v>60</v>
      </c>
      <c r="L12" s="100"/>
      <c r="N12" s="38"/>
      <c r="R12" s="38"/>
    </row>
    <row r="13" spans="1:18" ht="39" customHeight="1" x14ac:dyDescent="0.25">
      <c r="A13" s="100"/>
      <c r="B13" s="100"/>
      <c r="C13" s="119"/>
      <c r="D13" s="38" t="s">
        <v>114</v>
      </c>
      <c r="E13" s="64" t="str">
        <f>$D$13&amp;E15</f>
        <v>BAJALEVE</v>
      </c>
      <c r="F13" s="67" t="str">
        <f t="shared" ref="F13:I13" si="3">$D$13&amp;F15</f>
        <v>BAJAMENOR</v>
      </c>
      <c r="G13" s="67" t="str">
        <f t="shared" si="3"/>
        <v>BAJAMODERADO</v>
      </c>
      <c r="H13" s="65" t="str">
        <f t="shared" si="3"/>
        <v>BAJAMAYOR</v>
      </c>
      <c r="I13" s="69" t="str">
        <f t="shared" si="3"/>
        <v>BAJACATASTRÓFICO</v>
      </c>
      <c r="K13" s="58" t="s">
        <v>124</v>
      </c>
      <c r="L13" s="100"/>
      <c r="N13" s="38"/>
      <c r="R13" s="38"/>
    </row>
    <row r="14" spans="1:18" ht="39.75" customHeight="1" x14ac:dyDescent="0.25">
      <c r="A14" s="100"/>
      <c r="B14" s="100"/>
      <c r="C14" s="119"/>
      <c r="D14" s="38" t="s">
        <v>115</v>
      </c>
      <c r="E14" s="64" t="str">
        <f>$D$14&amp;E15</f>
        <v>MUY BAJALEVE</v>
      </c>
      <c r="F14" s="64" t="str">
        <f t="shared" ref="F14:I14" si="4">$D$14&amp;F15</f>
        <v>MUY BAJAMENOR</v>
      </c>
      <c r="G14" s="67" t="str">
        <f t="shared" si="4"/>
        <v>MUY BAJAMODERADO</v>
      </c>
      <c r="H14" s="65" t="str">
        <f t="shared" si="4"/>
        <v>MUY BAJAMAYOR</v>
      </c>
      <c r="I14" s="69" t="str">
        <f t="shared" si="4"/>
        <v>MUY BAJACATASTRÓFICO</v>
      </c>
      <c r="K14" s="54"/>
      <c r="L14" s="100"/>
      <c r="N14" s="38"/>
      <c r="R14" s="38"/>
    </row>
    <row r="15" spans="1:18" ht="31.5" customHeight="1" thickBot="1" x14ac:dyDescent="0.3">
      <c r="A15" s="100"/>
      <c r="B15" s="100"/>
      <c r="C15" s="59"/>
      <c r="D15" s="60"/>
      <c r="E15" s="61" t="s">
        <v>116</v>
      </c>
      <c r="F15" s="61" t="s">
        <v>117</v>
      </c>
      <c r="G15" s="61" t="s">
        <v>60</v>
      </c>
      <c r="H15" s="61" t="s">
        <v>118</v>
      </c>
      <c r="I15" s="61" t="s">
        <v>119</v>
      </c>
      <c r="J15" s="60"/>
      <c r="K15" s="62"/>
      <c r="L15" s="100"/>
    </row>
    <row r="16" spans="1:18" x14ac:dyDescent="0.25">
      <c r="A16" s="100"/>
      <c r="B16" s="100"/>
      <c r="C16" s="98"/>
      <c r="D16" s="98"/>
      <c r="E16" s="98"/>
      <c r="F16" s="98"/>
      <c r="G16" s="98"/>
      <c r="H16" s="98"/>
      <c r="I16" s="98"/>
      <c r="J16" s="98"/>
      <c r="K16" s="98"/>
      <c r="L16" s="100"/>
    </row>
    <row r="17" spans="1:18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8" ht="15.75" thickBot="1" x14ac:dyDescent="0.3">
      <c r="A18" s="100"/>
      <c r="B18" s="100"/>
      <c r="C18" s="102"/>
      <c r="D18" s="102"/>
      <c r="E18" s="102"/>
      <c r="F18" s="102"/>
      <c r="G18" s="102"/>
      <c r="H18" s="102"/>
      <c r="I18" s="102"/>
      <c r="J18" s="102"/>
      <c r="K18" s="102"/>
      <c r="L18" s="100"/>
    </row>
    <row r="19" spans="1:18" x14ac:dyDescent="0.25">
      <c r="A19" s="100"/>
      <c r="B19" s="100"/>
      <c r="C19" s="110" t="s">
        <v>126</v>
      </c>
      <c r="D19" s="111"/>
      <c r="E19" s="111"/>
      <c r="F19" s="111"/>
      <c r="G19" s="111"/>
      <c r="H19" s="111"/>
      <c r="I19" s="111"/>
      <c r="J19" s="111"/>
      <c r="K19" s="112"/>
      <c r="L19" s="100"/>
    </row>
    <row r="20" spans="1:18" x14ac:dyDescent="0.25">
      <c r="A20" s="100"/>
      <c r="B20" s="100"/>
      <c r="C20" s="113"/>
      <c r="D20" s="114"/>
      <c r="E20" s="114"/>
      <c r="F20" s="114"/>
      <c r="G20" s="114"/>
      <c r="H20" s="114"/>
      <c r="I20" s="114"/>
      <c r="J20" s="114"/>
      <c r="K20" s="115"/>
      <c r="L20" s="100"/>
    </row>
    <row r="21" spans="1:18" x14ac:dyDescent="0.25">
      <c r="A21" s="100"/>
      <c r="B21" s="100"/>
      <c r="C21" s="53"/>
      <c r="K21" s="54"/>
      <c r="L21" s="100"/>
    </row>
    <row r="22" spans="1:18" x14ac:dyDescent="0.25">
      <c r="A22" s="100"/>
      <c r="B22" s="100"/>
      <c r="C22" s="53"/>
      <c r="E22" s="116" t="s">
        <v>120</v>
      </c>
      <c r="F22" s="116"/>
      <c r="G22" s="116"/>
      <c r="H22" s="116"/>
      <c r="I22" s="116"/>
      <c r="K22" s="54"/>
      <c r="L22" s="100"/>
    </row>
    <row r="23" spans="1:18" x14ac:dyDescent="0.25">
      <c r="A23" s="100"/>
      <c r="B23" s="100"/>
      <c r="C23" s="53"/>
      <c r="K23" s="54"/>
      <c r="L23" s="100"/>
      <c r="O23" s="38"/>
      <c r="P23" s="38"/>
      <c r="Q23" s="38"/>
      <c r="R23" s="38"/>
    </row>
    <row r="24" spans="1:18" ht="40.5" customHeight="1" x14ac:dyDescent="0.25">
      <c r="A24" s="100"/>
      <c r="B24" s="100"/>
      <c r="C24" s="118" t="s">
        <v>121</v>
      </c>
      <c r="D24" s="38" t="s">
        <v>111</v>
      </c>
      <c r="E24" s="51"/>
      <c r="F24" s="51"/>
      <c r="G24" s="51"/>
      <c r="H24" s="51"/>
      <c r="I24" s="49"/>
      <c r="K24" s="55" t="s">
        <v>122</v>
      </c>
      <c r="L24" s="100"/>
      <c r="N24" s="38"/>
    </row>
    <row r="25" spans="1:18" ht="41.25" customHeight="1" x14ac:dyDescent="0.25">
      <c r="A25" s="100"/>
      <c r="B25" s="100"/>
      <c r="C25" s="119"/>
      <c r="D25" s="38" t="s">
        <v>112</v>
      </c>
      <c r="E25" s="50"/>
      <c r="F25" s="50"/>
      <c r="G25" s="51"/>
      <c r="H25" s="51"/>
      <c r="I25" s="49"/>
      <c r="K25" s="56" t="s">
        <v>123</v>
      </c>
      <c r="L25" s="100"/>
      <c r="N25" s="38"/>
    </row>
    <row r="26" spans="1:18" ht="46.5" customHeight="1" x14ac:dyDescent="0.25">
      <c r="A26" s="100"/>
      <c r="B26" s="100"/>
      <c r="C26" s="119"/>
      <c r="D26" s="38" t="s">
        <v>113</v>
      </c>
      <c r="E26" s="50"/>
      <c r="F26" s="50"/>
      <c r="G26" s="50"/>
      <c r="H26" s="51"/>
      <c r="I26" s="49"/>
      <c r="K26" s="57" t="s">
        <v>60</v>
      </c>
      <c r="L26" s="100"/>
      <c r="N26" s="38"/>
    </row>
    <row r="27" spans="1:18" ht="48" customHeight="1" x14ac:dyDescent="0.25">
      <c r="A27" s="100"/>
      <c r="B27" s="100"/>
      <c r="C27" s="119"/>
      <c r="D27" s="38" t="s">
        <v>114</v>
      </c>
      <c r="E27" s="52"/>
      <c r="F27" s="50"/>
      <c r="G27" s="50"/>
      <c r="H27" s="51"/>
      <c r="I27" s="49"/>
      <c r="K27" s="58" t="s">
        <v>124</v>
      </c>
      <c r="L27" s="100"/>
      <c r="N27" s="38"/>
    </row>
    <row r="28" spans="1:18" ht="41.25" customHeight="1" x14ac:dyDescent="0.25">
      <c r="A28" s="100"/>
      <c r="B28" s="100"/>
      <c r="C28" s="119"/>
      <c r="D28" s="38" t="s">
        <v>115</v>
      </c>
      <c r="E28" s="52"/>
      <c r="F28" s="52"/>
      <c r="G28" s="50"/>
      <c r="H28" s="51"/>
      <c r="I28" s="49"/>
      <c r="K28" s="54"/>
      <c r="L28" s="100"/>
      <c r="N28" s="38"/>
    </row>
    <row r="29" spans="1:18" ht="15.75" thickBot="1" x14ac:dyDescent="0.3">
      <c r="A29" s="100"/>
      <c r="B29" s="100"/>
      <c r="C29" s="59"/>
      <c r="D29" s="60"/>
      <c r="E29" s="61" t="s">
        <v>116</v>
      </c>
      <c r="F29" s="61" t="s">
        <v>117</v>
      </c>
      <c r="G29" s="61" t="s">
        <v>60</v>
      </c>
      <c r="H29" s="61" t="s">
        <v>118</v>
      </c>
      <c r="I29" s="61" t="s">
        <v>119</v>
      </c>
      <c r="J29" s="60"/>
      <c r="K29" s="62"/>
      <c r="L29" s="100"/>
    </row>
    <row r="30" spans="1:18" x14ac:dyDescent="0.25">
      <c r="A30" s="100"/>
      <c r="B30" s="100"/>
      <c r="C30" s="98"/>
      <c r="D30" s="98"/>
      <c r="E30" s="98"/>
      <c r="F30" s="98"/>
      <c r="G30" s="98"/>
      <c r="H30" s="98"/>
      <c r="I30" s="98"/>
      <c r="J30" s="98"/>
      <c r="K30" s="98"/>
      <c r="L30" s="100"/>
    </row>
    <row r="31" spans="1:18" ht="30.6" customHeight="1" x14ac:dyDescent="0.25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</sheetData>
  <mergeCells count="21">
    <mergeCell ref="I1:J1"/>
    <mergeCell ref="I2:J2"/>
    <mergeCell ref="I3:J3"/>
    <mergeCell ref="C1:H1"/>
    <mergeCell ref="C2:H3"/>
    <mergeCell ref="C19:K20"/>
    <mergeCell ref="E22:I22"/>
    <mergeCell ref="A31:L31"/>
    <mergeCell ref="A1:B3"/>
    <mergeCell ref="A4:B30"/>
    <mergeCell ref="C4:L4"/>
    <mergeCell ref="L5:L30"/>
    <mergeCell ref="C16:K18"/>
    <mergeCell ref="C30:K30"/>
    <mergeCell ref="C24:C28"/>
    <mergeCell ref="K1:L1"/>
    <mergeCell ref="K2:L2"/>
    <mergeCell ref="K3:L3"/>
    <mergeCell ref="C5:K6"/>
    <mergeCell ref="E8:I8"/>
    <mergeCell ref="C10:C14"/>
  </mergeCells>
  <conditionalFormatting sqref="R10:R14">
    <cfRule type="containsText" dxfId="7" priority="1" operator="containsText" text="BAJO">
      <formula>NOT(ISERROR(SEARCH("BAJO",R10)))</formula>
    </cfRule>
    <cfRule type="containsText" dxfId="6" priority="2" operator="containsText" text="MODERADO">
      <formula>NOT(ISERROR(SEARCH("MODERADO",R10)))</formula>
    </cfRule>
    <cfRule type="containsText" dxfId="5" priority="3" operator="containsText" text="ALTO">
      <formula>NOT(ISERROR(SEARCH("ALTO",R10)))</formula>
    </cfRule>
    <cfRule type="containsText" dxfId="4" priority="4" operator="containsText" text="EXTREMO">
      <formula>NOT(ISERROR(SEARCH("EXTREMO",R10)))</formula>
    </cfRule>
  </conditionalFormatting>
  <dataValidations count="3">
    <dataValidation type="list" allowBlank="1" showInputMessage="1" showErrorMessage="1" sqref="P10:P14" xr:uid="{00000000-0002-0000-0200-000000000000}">
      <formula1>IMPACTO</formula1>
    </dataValidation>
    <dataValidation type="list" allowBlank="1" showInputMessage="1" showErrorMessage="1" sqref="O24:O28" xr:uid="{00000000-0002-0000-0200-000001000000}">
      <formula1>$D$24:$D$28</formula1>
    </dataValidation>
    <dataValidation type="list" allowBlank="1" showInputMessage="1" showErrorMessage="1" sqref="O10:O14" xr:uid="{00000000-0002-0000-0200-000002000000}">
      <formula1>PROBABILIDAD</formula1>
    </dataValidation>
  </dataValidations>
  <pageMargins left="0.7" right="0.7" top="0.75" bottom="0.75" header="0.3" footer="0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view="pageBreakPreview" zoomScale="60" zoomScaleNormal="100" workbookViewId="0">
      <selection activeCell="C4" sqref="B1:C4"/>
    </sheetView>
  </sheetViews>
  <sheetFormatPr baseColWidth="10" defaultRowHeight="15" x14ac:dyDescent="0.25"/>
  <cols>
    <col min="1" max="1" width="21.28515625" customWidth="1"/>
    <col min="2" max="2" width="19.7109375" customWidth="1"/>
    <col min="3" max="3" width="22" customWidth="1"/>
  </cols>
  <sheetData>
    <row r="1" spans="1:3" x14ac:dyDescent="0.25">
      <c r="A1" s="143"/>
      <c r="B1" s="142"/>
      <c r="C1" s="70"/>
    </row>
    <row r="2" spans="1:3" x14ac:dyDescent="0.25">
      <c r="A2" s="143"/>
      <c r="B2" s="142"/>
      <c r="C2" s="70"/>
    </row>
    <row r="3" spans="1:3" x14ac:dyDescent="0.25">
      <c r="A3" s="143"/>
      <c r="B3" s="142"/>
      <c r="C3" s="70"/>
    </row>
    <row r="4" spans="1:3" ht="14.45" customHeight="1" x14ac:dyDescent="0.25">
      <c r="A4" s="143"/>
      <c r="B4" s="142"/>
      <c r="C4" s="71"/>
    </row>
    <row r="6" spans="1:3" x14ac:dyDescent="0.25">
      <c r="A6" s="72" t="s">
        <v>135</v>
      </c>
      <c r="B6" s="144" t="s">
        <v>136</v>
      </c>
      <c r="C6" s="144"/>
    </row>
    <row r="7" spans="1:3" x14ac:dyDescent="0.25">
      <c r="A7" s="51" t="s">
        <v>130</v>
      </c>
      <c r="B7" s="141" t="s">
        <v>123</v>
      </c>
      <c r="C7" s="100"/>
    </row>
    <row r="8" spans="1:3" x14ac:dyDescent="0.25">
      <c r="A8" s="51" t="s">
        <v>137</v>
      </c>
      <c r="B8" s="141" t="s">
        <v>123</v>
      </c>
      <c r="C8" s="100"/>
    </row>
    <row r="9" spans="1:3" x14ac:dyDescent="0.25">
      <c r="A9" s="51" t="s">
        <v>138</v>
      </c>
      <c r="B9" s="141" t="s">
        <v>123</v>
      </c>
      <c r="C9" s="100"/>
    </row>
    <row r="10" spans="1:3" x14ac:dyDescent="0.25">
      <c r="A10" s="51" t="s">
        <v>139</v>
      </c>
      <c r="B10" s="141" t="s">
        <v>123</v>
      </c>
      <c r="C10" s="100"/>
    </row>
    <row r="11" spans="1:3" x14ac:dyDescent="0.25">
      <c r="A11" s="49" t="s">
        <v>140</v>
      </c>
      <c r="B11" s="141" t="s">
        <v>122</v>
      </c>
      <c r="C11" s="100"/>
    </row>
    <row r="12" spans="1:3" x14ac:dyDescent="0.25">
      <c r="A12" s="50" t="s">
        <v>131</v>
      </c>
      <c r="B12" s="141" t="s">
        <v>60</v>
      </c>
      <c r="C12" s="100"/>
    </row>
    <row r="13" spans="1:3" x14ac:dyDescent="0.25">
      <c r="A13" s="50" t="s">
        <v>141</v>
      </c>
      <c r="B13" s="141" t="s">
        <v>60</v>
      </c>
      <c r="C13" s="100"/>
    </row>
    <row r="14" spans="1:3" x14ac:dyDescent="0.25">
      <c r="A14" s="51" t="s">
        <v>142</v>
      </c>
      <c r="B14" s="141" t="s">
        <v>123</v>
      </c>
      <c r="C14" s="100"/>
    </row>
    <row r="15" spans="1:3" x14ac:dyDescent="0.25">
      <c r="A15" s="51" t="s">
        <v>143</v>
      </c>
      <c r="B15" s="141" t="s">
        <v>123</v>
      </c>
      <c r="C15" s="100"/>
    </row>
    <row r="16" spans="1:3" x14ac:dyDescent="0.25">
      <c r="A16" s="49" t="s">
        <v>144</v>
      </c>
      <c r="B16" s="141" t="s">
        <v>122</v>
      </c>
      <c r="C16" s="100"/>
    </row>
    <row r="17" spans="1:3" x14ac:dyDescent="0.25">
      <c r="A17" s="50" t="s">
        <v>132</v>
      </c>
      <c r="B17" s="141" t="s">
        <v>60</v>
      </c>
      <c r="C17" s="100"/>
    </row>
    <row r="18" spans="1:3" x14ac:dyDescent="0.25">
      <c r="A18" s="50" t="s">
        <v>145</v>
      </c>
      <c r="B18" s="141" t="s">
        <v>60</v>
      </c>
      <c r="C18" s="100"/>
    </row>
    <row r="19" spans="1:3" x14ac:dyDescent="0.25">
      <c r="A19" s="50" t="s">
        <v>146</v>
      </c>
      <c r="B19" s="141" t="s">
        <v>60</v>
      </c>
      <c r="C19" s="100"/>
    </row>
    <row r="20" spans="1:3" x14ac:dyDescent="0.25">
      <c r="A20" s="51" t="s">
        <v>147</v>
      </c>
      <c r="B20" s="141" t="s">
        <v>123</v>
      </c>
      <c r="C20" s="100"/>
    </row>
    <row r="21" spans="1:3" x14ac:dyDescent="0.25">
      <c r="A21" s="49" t="s">
        <v>148</v>
      </c>
      <c r="B21" s="141" t="s">
        <v>122</v>
      </c>
      <c r="C21" s="100"/>
    </row>
    <row r="22" spans="1:3" x14ac:dyDescent="0.25">
      <c r="A22" s="52" t="s">
        <v>133</v>
      </c>
      <c r="B22" s="141" t="s">
        <v>124</v>
      </c>
      <c r="C22" s="100"/>
    </row>
    <row r="23" spans="1:3" x14ac:dyDescent="0.25">
      <c r="A23" s="50" t="s">
        <v>149</v>
      </c>
      <c r="B23" s="141" t="s">
        <v>60</v>
      </c>
      <c r="C23" s="100"/>
    </row>
    <row r="24" spans="1:3" x14ac:dyDescent="0.25">
      <c r="A24" s="50" t="s">
        <v>150</v>
      </c>
      <c r="B24" s="141" t="s">
        <v>60</v>
      </c>
      <c r="C24" s="100"/>
    </row>
    <row r="25" spans="1:3" x14ac:dyDescent="0.25">
      <c r="A25" s="51" t="s">
        <v>151</v>
      </c>
      <c r="B25" s="141" t="s">
        <v>123</v>
      </c>
      <c r="C25" s="100"/>
    </row>
    <row r="26" spans="1:3" x14ac:dyDescent="0.25">
      <c r="A26" s="49" t="s">
        <v>152</v>
      </c>
      <c r="B26" s="141" t="s">
        <v>122</v>
      </c>
      <c r="C26" s="100"/>
    </row>
    <row r="27" spans="1:3" x14ac:dyDescent="0.25">
      <c r="A27" s="52" t="s">
        <v>134</v>
      </c>
      <c r="B27" s="141" t="s">
        <v>124</v>
      </c>
      <c r="C27" s="100"/>
    </row>
    <row r="28" spans="1:3" x14ac:dyDescent="0.25">
      <c r="A28" s="52" t="s">
        <v>153</v>
      </c>
      <c r="B28" s="141" t="s">
        <v>124</v>
      </c>
      <c r="C28" s="100"/>
    </row>
    <row r="29" spans="1:3" x14ac:dyDescent="0.25">
      <c r="A29" s="50" t="s">
        <v>154</v>
      </c>
      <c r="B29" s="141" t="s">
        <v>60</v>
      </c>
      <c r="C29" s="100"/>
    </row>
    <row r="30" spans="1:3" x14ac:dyDescent="0.25">
      <c r="A30" s="51" t="s">
        <v>155</v>
      </c>
      <c r="B30" s="141" t="s">
        <v>123</v>
      </c>
      <c r="C30" s="100"/>
    </row>
    <row r="31" spans="1:3" x14ac:dyDescent="0.25">
      <c r="A31" s="49" t="s">
        <v>156</v>
      </c>
      <c r="B31" s="141" t="s">
        <v>122</v>
      </c>
      <c r="C31" s="100"/>
    </row>
    <row r="33" spans="1:3" x14ac:dyDescent="0.25">
      <c r="A33" s="117"/>
      <c r="B33" s="117"/>
      <c r="C33" s="117"/>
    </row>
    <row r="34" spans="1:3" x14ac:dyDescent="0.25">
      <c r="A34" s="117"/>
      <c r="B34" s="117"/>
      <c r="C34" s="117"/>
    </row>
  </sheetData>
  <mergeCells count="29">
    <mergeCell ref="B30:C30"/>
    <mergeCell ref="B31:C31"/>
    <mergeCell ref="A33:C34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B1:B4"/>
    <mergeCell ref="A1:A4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view="pageBreakPreview" zoomScale="60" zoomScaleNormal="40" workbookViewId="0">
      <selection activeCell="E1" sqref="E1:P4"/>
    </sheetView>
  </sheetViews>
  <sheetFormatPr baseColWidth="10" defaultRowHeight="15" x14ac:dyDescent="0.25"/>
  <cols>
    <col min="4" max="4" width="12.85546875" customWidth="1"/>
    <col min="5" max="5" width="12.5703125" customWidth="1"/>
    <col min="6" max="6" width="12.7109375" customWidth="1"/>
    <col min="7" max="7" width="12.85546875" customWidth="1"/>
    <col min="8" max="8" width="14.7109375" customWidth="1"/>
    <col min="14" max="14" width="15.28515625" customWidth="1"/>
    <col min="15" max="15" width="13.5703125" customWidth="1"/>
    <col min="16" max="16" width="16.85546875" customWidth="1"/>
    <col min="17" max="17" width="17.85546875" customWidth="1"/>
  </cols>
  <sheetData>
    <row r="1" spans="1:18" ht="14.45" customHeight="1" x14ac:dyDescent="0.25">
      <c r="A1" s="143"/>
      <c r="B1" s="143"/>
      <c r="C1" s="143"/>
      <c r="D1" s="143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8"/>
      <c r="R1" s="148"/>
    </row>
    <row r="2" spans="1:18" ht="14.45" customHeight="1" x14ac:dyDescent="0.25">
      <c r="A2" s="143"/>
      <c r="B2" s="143"/>
      <c r="C2" s="143"/>
      <c r="D2" s="143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8"/>
      <c r="R2" s="148"/>
    </row>
    <row r="3" spans="1:18" ht="14.45" customHeight="1" x14ac:dyDescent="0.25">
      <c r="A3" s="143"/>
      <c r="B3" s="143"/>
      <c r="C3" s="143"/>
      <c r="D3" s="143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8"/>
      <c r="R3" s="148"/>
    </row>
    <row r="4" spans="1:18" ht="14.45" customHeight="1" x14ac:dyDescent="0.25">
      <c r="A4" s="143"/>
      <c r="B4" s="143"/>
      <c r="C4" s="143"/>
      <c r="D4" s="143"/>
      <c r="E4" s="145"/>
      <c r="F4" s="145"/>
      <c r="G4" s="145"/>
      <c r="H4" s="145"/>
      <c r="I4" s="145"/>
      <c r="J4" s="145"/>
      <c r="K4" s="146"/>
      <c r="L4" s="146"/>
      <c r="M4" s="145"/>
      <c r="N4" s="145"/>
      <c r="O4" s="145"/>
      <c r="P4" s="145"/>
      <c r="Q4" s="148"/>
      <c r="R4" s="148"/>
    </row>
    <row r="5" spans="1:18" x14ac:dyDescent="0.25">
      <c r="A5" s="100"/>
      <c r="B5" s="113" t="s">
        <v>125</v>
      </c>
      <c r="C5" s="114"/>
      <c r="D5" s="114"/>
      <c r="E5" s="114"/>
      <c r="F5" s="114"/>
      <c r="G5" s="114"/>
      <c r="H5" s="114"/>
      <c r="I5" s="114"/>
      <c r="J5" s="114"/>
      <c r="K5" s="100"/>
      <c r="L5" s="100"/>
      <c r="M5" s="147"/>
      <c r="N5" s="147"/>
      <c r="O5" s="147"/>
      <c r="P5" s="147"/>
      <c r="Q5" s="147"/>
      <c r="R5" s="147"/>
    </row>
    <row r="6" spans="1:18" x14ac:dyDescent="0.25">
      <c r="A6" s="100"/>
      <c r="B6" s="113"/>
      <c r="C6" s="114"/>
      <c r="D6" s="114"/>
      <c r="E6" s="114"/>
      <c r="F6" s="114"/>
      <c r="G6" s="114"/>
      <c r="H6" s="114"/>
      <c r="I6" s="114"/>
      <c r="J6" s="114"/>
      <c r="K6" s="100"/>
      <c r="L6" s="100"/>
      <c r="M6" s="100"/>
      <c r="N6" s="100"/>
      <c r="O6" s="100"/>
      <c r="P6" s="100"/>
      <c r="Q6" s="100"/>
      <c r="R6" s="100"/>
    </row>
    <row r="7" spans="1:18" x14ac:dyDescent="0.25">
      <c r="A7" s="100"/>
      <c r="B7" s="53"/>
      <c r="K7" s="100"/>
      <c r="L7" s="100"/>
      <c r="M7" s="100"/>
      <c r="N7" s="100"/>
      <c r="O7" s="100"/>
      <c r="P7" s="100"/>
      <c r="Q7" s="100"/>
      <c r="R7" s="100"/>
    </row>
    <row r="8" spans="1:18" x14ac:dyDescent="0.25">
      <c r="A8" s="100"/>
      <c r="B8" s="53"/>
      <c r="D8" s="116" t="s">
        <v>120</v>
      </c>
      <c r="E8" s="116"/>
      <c r="F8" s="116"/>
      <c r="G8" s="116"/>
      <c r="H8" s="116"/>
      <c r="K8" s="100"/>
      <c r="L8" s="100"/>
      <c r="M8" s="100"/>
      <c r="N8" s="100"/>
      <c r="O8" s="100"/>
      <c r="P8" s="100"/>
      <c r="Q8" s="100"/>
      <c r="R8" s="100"/>
    </row>
    <row r="9" spans="1:18" x14ac:dyDescent="0.25">
      <c r="A9" s="100"/>
      <c r="B9" s="53"/>
      <c r="K9" s="100"/>
      <c r="L9" s="100"/>
      <c r="N9" s="38" t="s">
        <v>127</v>
      </c>
      <c r="O9" s="38" t="s">
        <v>120</v>
      </c>
      <c r="P9" s="38" t="s">
        <v>129</v>
      </c>
      <c r="Q9" s="38" t="s">
        <v>128</v>
      </c>
      <c r="R9" s="100"/>
    </row>
    <row r="10" spans="1:18" ht="38.25" customHeight="1" x14ac:dyDescent="0.25">
      <c r="A10" s="100"/>
      <c r="B10" s="118" t="s">
        <v>121</v>
      </c>
      <c r="C10" s="38" t="s">
        <v>111</v>
      </c>
      <c r="D10" s="65" t="str">
        <f>$C$10&amp;D15</f>
        <v>MUY ALTALEVE</v>
      </c>
      <c r="E10" s="65" t="str">
        <f t="shared" ref="E10:H10" si="0">$C$10&amp;E15</f>
        <v>MUY ALTAMENOR</v>
      </c>
      <c r="F10" s="65" t="str">
        <f t="shared" si="0"/>
        <v>MUY ALTAMODERADO</v>
      </c>
      <c r="G10" s="65" t="str">
        <f t="shared" si="0"/>
        <v>MUY ALTAMAYOR</v>
      </c>
      <c r="H10" s="66" t="str">
        <f t="shared" si="0"/>
        <v>MUY ALTACATASTRÓFICO</v>
      </c>
      <c r="J10" s="73" t="s">
        <v>122</v>
      </c>
      <c r="K10" s="100"/>
      <c r="L10" s="100"/>
      <c r="M10" s="38">
        <v>1</v>
      </c>
      <c r="N10" t="s">
        <v>114</v>
      </c>
      <c r="O10" t="s">
        <v>116</v>
      </c>
      <c r="P10" t="str">
        <f>+N10&amp;O10</f>
        <v>BAJALEVE</v>
      </c>
      <c r="Q10" s="38" t="str">
        <f>VLOOKUP(P10,'BD ID COLOR'!$A$7:$B$31,2,0)</f>
        <v>BAJO</v>
      </c>
      <c r="R10" s="100"/>
    </row>
    <row r="11" spans="1:18" ht="41.25" customHeight="1" x14ac:dyDescent="0.25">
      <c r="A11" s="100"/>
      <c r="B11" s="119"/>
      <c r="C11" s="38" t="s">
        <v>112</v>
      </c>
      <c r="D11" s="67" t="str">
        <f>$C$11&amp;D15</f>
        <v>ALTALEVE</v>
      </c>
      <c r="E11" s="67" t="str">
        <f t="shared" ref="E11:H11" si="1">$C$11&amp;E15</f>
        <v>ALTAMENOR</v>
      </c>
      <c r="F11" s="65" t="str">
        <f t="shared" si="1"/>
        <v>ALTAMODERADO</v>
      </c>
      <c r="G11" s="65" t="str">
        <f t="shared" si="1"/>
        <v>ALTAMAYOR</v>
      </c>
      <c r="H11" s="66" t="str">
        <f t="shared" si="1"/>
        <v>ALTACATASTRÓFICO</v>
      </c>
      <c r="J11" s="74" t="s">
        <v>123</v>
      </c>
      <c r="K11" s="100"/>
      <c r="L11" s="100"/>
      <c r="M11" s="38">
        <v>2</v>
      </c>
      <c r="N11" t="s">
        <v>114</v>
      </c>
      <c r="O11" t="s">
        <v>116</v>
      </c>
      <c r="P11" t="str">
        <f t="shared" ref="P11:P14" si="2">+N11&amp;O11</f>
        <v>BAJALEVE</v>
      </c>
      <c r="Q11" s="38" t="str">
        <f>VLOOKUP(P11,'BD ID COLOR'!$A$7:$B$31,2,0)</f>
        <v>BAJO</v>
      </c>
      <c r="R11" s="100"/>
    </row>
    <row r="12" spans="1:18" ht="40.5" customHeight="1" x14ac:dyDescent="0.25">
      <c r="A12" s="100"/>
      <c r="B12" s="119"/>
      <c r="C12" s="38" t="s">
        <v>113</v>
      </c>
      <c r="D12" s="67" t="str">
        <f>$C$12&amp;D15</f>
        <v>MEDIALEVE</v>
      </c>
      <c r="E12" s="67" t="str">
        <f t="shared" ref="E12:H12" si="3">$C$12&amp;E15</f>
        <v>MEDIAMENOR</v>
      </c>
      <c r="F12" s="67" t="str">
        <f t="shared" si="3"/>
        <v>MEDIAMODERADO</v>
      </c>
      <c r="G12" s="65" t="str">
        <f t="shared" si="3"/>
        <v>MEDIAMAYOR</v>
      </c>
      <c r="H12" s="66" t="str">
        <f t="shared" si="3"/>
        <v>MEDIACATASTRÓFICO</v>
      </c>
      <c r="J12" s="75" t="s">
        <v>60</v>
      </c>
      <c r="K12" s="100"/>
      <c r="L12" s="100"/>
      <c r="M12" s="38">
        <v>3</v>
      </c>
      <c r="N12" t="s">
        <v>115</v>
      </c>
      <c r="O12" t="s">
        <v>60</v>
      </c>
      <c r="P12" t="str">
        <f t="shared" si="2"/>
        <v>MUY BAJAMODERADO</v>
      </c>
      <c r="Q12" s="38" t="str">
        <f>VLOOKUP(P12,'BD ID COLOR'!$A$7:$B$31,2,0)</f>
        <v>MODERADO</v>
      </c>
      <c r="R12" s="100"/>
    </row>
    <row r="13" spans="1:18" ht="39" customHeight="1" x14ac:dyDescent="0.25">
      <c r="A13" s="100"/>
      <c r="B13" s="119"/>
      <c r="C13" s="38" t="s">
        <v>114</v>
      </c>
      <c r="D13" s="64" t="str">
        <f>$C$13&amp;D15</f>
        <v>BAJALEVE</v>
      </c>
      <c r="E13" s="67" t="str">
        <f t="shared" ref="E13:H13" si="4">$C$13&amp;E15</f>
        <v>BAJAMENOR</v>
      </c>
      <c r="F13" s="67" t="str">
        <f t="shared" si="4"/>
        <v>BAJAMODERADO</v>
      </c>
      <c r="G13" s="65" t="str">
        <f t="shared" si="4"/>
        <v>BAJAMAYOR</v>
      </c>
      <c r="H13" s="66" t="str">
        <f t="shared" si="4"/>
        <v>BAJACATASTRÓFICO</v>
      </c>
      <c r="J13" s="76" t="s">
        <v>124</v>
      </c>
      <c r="K13" s="100"/>
      <c r="L13" s="100"/>
      <c r="M13" s="38">
        <v>4</v>
      </c>
      <c r="N13" t="s">
        <v>113</v>
      </c>
      <c r="O13" t="s">
        <v>118</v>
      </c>
      <c r="P13" t="str">
        <f t="shared" si="2"/>
        <v>MEDIAMAYOR</v>
      </c>
      <c r="Q13" s="38" t="str">
        <f>VLOOKUP(P13,'BD ID COLOR'!$A$7:$B$31,2,0)</f>
        <v>ALTO</v>
      </c>
      <c r="R13" s="100"/>
    </row>
    <row r="14" spans="1:18" ht="39.75" customHeight="1" x14ac:dyDescent="0.25">
      <c r="A14" s="100"/>
      <c r="B14" s="119"/>
      <c r="C14" s="38" t="s">
        <v>115</v>
      </c>
      <c r="D14" s="64" t="str">
        <f>$C$14&amp;D15</f>
        <v>MUY BAJALEVE</v>
      </c>
      <c r="E14" s="64" t="str">
        <f t="shared" ref="E14:H14" si="5">$C$14&amp;E15</f>
        <v>MUY BAJAMENOR</v>
      </c>
      <c r="F14" s="67" t="str">
        <f t="shared" si="5"/>
        <v>MUY BAJAMODERADO</v>
      </c>
      <c r="G14" s="65" t="str">
        <f t="shared" si="5"/>
        <v>MUY BAJAMAYOR</v>
      </c>
      <c r="H14" s="66" t="str">
        <f t="shared" si="5"/>
        <v>MUY BAJACATASTRÓFICO</v>
      </c>
      <c r="K14" s="100"/>
      <c r="L14" s="100"/>
      <c r="M14" s="38">
        <v>5</v>
      </c>
      <c r="N14" t="s">
        <v>111</v>
      </c>
      <c r="O14" t="s">
        <v>119</v>
      </c>
      <c r="P14" t="str">
        <f t="shared" si="2"/>
        <v>MUY ALTACATASTRÓFICO</v>
      </c>
      <c r="Q14" s="38" t="str">
        <f>VLOOKUP(P14,'BD ID COLOR'!$A$7:$B$31,2,0)</f>
        <v>EXTREMO</v>
      </c>
      <c r="R14" s="100"/>
    </row>
    <row r="15" spans="1:18" ht="31.5" customHeight="1" thickBot="1" x14ac:dyDescent="0.3">
      <c r="A15" s="100"/>
      <c r="B15" s="59"/>
      <c r="C15" s="60"/>
      <c r="D15" s="61" t="s">
        <v>116</v>
      </c>
      <c r="E15" s="61" t="s">
        <v>117</v>
      </c>
      <c r="F15" s="61" t="s">
        <v>60</v>
      </c>
      <c r="G15" s="61" t="s">
        <v>118</v>
      </c>
      <c r="H15" s="61" t="s">
        <v>119</v>
      </c>
      <c r="I15" s="60"/>
      <c r="J15" s="60"/>
      <c r="K15" s="100"/>
      <c r="L15" s="100"/>
      <c r="M15" s="100"/>
      <c r="N15" s="100"/>
      <c r="O15" s="100"/>
      <c r="P15" s="100"/>
      <c r="Q15" s="100"/>
      <c r="R15" s="100"/>
    </row>
    <row r="16" spans="1:18" x14ac:dyDescent="0.25">
      <c r="A16" s="100"/>
      <c r="B16" s="98"/>
      <c r="C16" s="98"/>
      <c r="D16" s="98"/>
      <c r="E16" s="98"/>
      <c r="F16" s="98"/>
      <c r="G16" s="98"/>
      <c r="H16" s="98"/>
      <c r="I16" s="98"/>
      <c r="J16" s="98"/>
      <c r="K16" s="100"/>
      <c r="L16" s="100"/>
      <c r="M16" s="100"/>
      <c r="N16" s="100"/>
      <c r="O16" s="100"/>
      <c r="P16" s="100"/>
      <c r="Q16" s="100"/>
      <c r="R16" s="100"/>
    </row>
    <row r="17" spans="1:18" x14ac:dyDescent="0.2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1:18" ht="15.75" thickBot="1" x14ac:dyDescent="0.3">
      <c r="A18" s="100"/>
      <c r="B18" s="102"/>
      <c r="C18" s="102"/>
      <c r="D18" s="102"/>
      <c r="E18" s="102"/>
      <c r="F18" s="102"/>
      <c r="G18" s="102"/>
      <c r="H18" s="102"/>
      <c r="I18" s="102"/>
      <c r="J18" s="102"/>
      <c r="K18" s="100"/>
      <c r="L18" s="100"/>
      <c r="M18" s="100"/>
      <c r="N18" s="100"/>
      <c r="O18" s="100"/>
      <c r="P18" s="100"/>
      <c r="Q18" s="100"/>
      <c r="R18" s="100"/>
    </row>
    <row r="19" spans="1:18" x14ac:dyDescent="0.25">
      <c r="A19" s="100"/>
      <c r="B19" s="110" t="s">
        <v>126</v>
      </c>
      <c r="C19" s="111"/>
      <c r="D19" s="111"/>
      <c r="E19" s="111"/>
      <c r="F19" s="111"/>
      <c r="G19" s="111"/>
      <c r="H19" s="111"/>
      <c r="I19" s="111"/>
      <c r="J19" s="111"/>
      <c r="K19" s="100"/>
      <c r="L19" s="100"/>
      <c r="M19" s="100"/>
      <c r="N19" s="100"/>
      <c r="O19" s="100"/>
      <c r="P19" s="100"/>
      <c r="Q19" s="100"/>
      <c r="R19" s="100"/>
    </row>
    <row r="20" spans="1:18" x14ac:dyDescent="0.25">
      <c r="A20" s="100"/>
      <c r="B20" s="113"/>
      <c r="C20" s="114"/>
      <c r="D20" s="114"/>
      <c r="E20" s="114"/>
      <c r="F20" s="114"/>
      <c r="G20" s="114"/>
      <c r="H20" s="114"/>
      <c r="I20" s="114"/>
      <c r="J20" s="114"/>
      <c r="K20" s="100"/>
      <c r="L20" s="100"/>
      <c r="M20" s="100"/>
      <c r="N20" s="100"/>
      <c r="O20" s="100"/>
      <c r="P20" s="100"/>
      <c r="Q20" s="100"/>
      <c r="R20" s="100"/>
    </row>
    <row r="21" spans="1:18" x14ac:dyDescent="0.25">
      <c r="A21" s="100"/>
      <c r="B21" s="53"/>
      <c r="K21" s="100"/>
      <c r="L21" s="100"/>
      <c r="M21" s="100"/>
      <c r="N21" s="100"/>
      <c r="O21" s="100"/>
      <c r="P21" s="100"/>
      <c r="Q21" s="100"/>
      <c r="R21" s="100"/>
    </row>
    <row r="22" spans="1:18" x14ac:dyDescent="0.25">
      <c r="A22" s="100"/>
      <c r="B22" s="53"/>
      <c r="D22" s="116" t="s">
        <v>120</v>
      </c>
      <c r="E22" s="116"/>
      <c r="F22" s="116"/>
      <c r="G22" s="116"/>
      <c r="H22" s="116"/>
      <c r="K22" s="100"/>
      <c r="L22" s="100"/>
      <c r="M22" s="100"/>
      <c r="N22" s="100"/>
      <c r="O22" s="100"/>
      <c r="P22" s="100"/>
      <c r="Q22" s="100"/>
      <c r="R22" s="100"/>
    </row>
    <row r="23" spans="1:18" x14ac:dyDescent="0.25">
      <c r="A23" s="100"/>
      <c r="B23" s="53"/>
      <c r="K23" s="100"/>
      <c r="L23" s="100"/>
      <c r="N23" s="38" t="s">
        <v>127</v>
      </c>
      <c r="O23" s="38" t="s">
        <v>120</v>
      </c>
      <c r="P23" s="38" t="s">
        <v>129</v>
      </c>
      <c r="Q23" s="38" t="s">
        <v>128</v>
      </c>
      <c r="R23" s="100"/>
    </row>
    <row r="24" spans="1:18" ht="40.5" customHeight="1" x14ac:dyDescent="0.25">
      <c r="A24" s="100"/>
      <c r="B24" s="118" t="s">
        <v>121</v>
      </c>
      <c r="C24" s="38" t="s">
        <v>111</v>
      </c>
      <c r="D24" s="51"/>
      <c r="E24" s="51"/>
      <c r="F24" s="51"/>
      <c r="G24" s="51"/>
      <c r="H24" s="49"/>
      <c r="J24" s="73" t="s">
        <v>122</v>
      </c>
      <c r="K24" s="100"/>
      <c r="L24" s="100"/>
      <c r="M24" s="38">
        <v>1</v>
      </c>
      <c r="R24" s="100"/>
    </row>
    <row r="25" spans="1:18" ht="41.25" customHeight="1" x14ac:dyDescent="0.25">
      <c r="A25" s="100"/>
      <c r="B25" s="119"/>
      <c r="C25" s="38" t="s">
        <v>112</v>
      </c>
      <c r="D25" s="50"/>
      <c r="E25" s="50"/>
      <c r="F25" s="51"/>
      <c r="G25" s="51"/>
      <c r="H25" s="49"/>
      <c r="J25" s="74" t="s">
        <v>123</v>
      </c>
      <c r="K25" s="100"/>
      <c r="L25" s="100"/>
      <c r="M25" s="38">
        <v>2</v>
      </c>
      <c r="R25" s="100"/>
    </row>
    <row r="26" spans="1:18" ht="46.5" customHeight="1" x14ac:dyDescent="0.25">
      <c r="A26" s="100"/>
      <c r="B26" s="119"/>
      <c r="C26" s="38" t="s">
        <v>113</v>
      </c>
      <c r="D26" s="50"/>
      <c r="E26" s="50"/>
      <c r="F26" s="50"/>
      <c r="G26" s="51"/>
      <c r="H26" s="49"/>
      <c r="J26" s="75" t="s">
        <v>60</v>
      </c>
      <c r="K26" s="100"/>
      <c r="L26" s="100"/>
      <c r="M26" s="38">
        <v>3</v>
      </c>
      <c r="R26" s="100"/>
    </row>
    <row r="27" spans="1:18" ht="48" customHeight="1" x14ac:dyDescent="0.25">
      <c r="A27" s="100"/>
      <c r="B27" s="119"/>
      <c r="C27" s="38" t="s">
        <v>114</v>
      </c>
      <c r="D27" s="52"/>
      <c r="E27" s="50"/>
      <c r="F27" s="50"/>
      <c r="G27" s="51"/>
      <c r="H27" s="49"/>
      <c r="J27" s="76" t="s">
        <v>124</v>
      </c>
      <c r="K27" s="100"/>
      <c r="L27" s="100"/>
      <c r="M27" s="38">
        <v>4</v>
      </c>
      <c r="R27" s="100"/>
    </row>
    <row r="28" spans="1:18" ht="41.25" customHeight="1" x14ac:dyDescent="0.25">
      <c r="A28" s="100"/>
      <c r="B28" s="119"/>
      <c r="C28" s="38" t="s">
        <v>115</v>
      </c>
      <c r="D28" s="52"/>
      <c r="E28" s="52"/>
      <c r="F28" s="50"/>
      <c r="G28" s="51"/>
      <c r="H28" s="49"/>
      <c r="K28" s="100"/>
      <c r="L28" s="100"/>
      <c r="M28" s="38">
        <v>5</v>
      </c>
      <c r="R28" s="100"/>
    </row>
    <row r="29" spans="1:18" ht="15.75" thickBot="1" x14ac:dyDescent="0.3">
      <c r="A29" s="100"/>
      <c r="B29" s="59"/>
      <c r="C29" s="60"/>
      <c r="D29" s="61" t="s">
        <v>116</v>
      </c>
      <c r="E29" s="61" t="s">
        <v>117</v>
      </c>
      <c r="F29" s="61" t="s">
        <v>60</v>
      </c>
      <c r="G29" s="61" t="s">
        <v>118</v>
      </c>
      <c r="H29" s="61" t="s">
        <v>119</v>
      </c>
      <c r="I29" s="60"/>
      <c r="J29" s="60"/>
      <c r="K29" s="100"/>
      <c r="L29" s="100"/>
      <c r="M29" s="100"/>
      <c r="N29" s="100"/>
      <c r="O29" s="100"/>
      <c r="P29" s="100"/>
      <c r="Q29" s="100"/>
      <c r="R29" s="100"/>
    </row>
    <row r="30" spans="1:18" x14ac:dyDescent="0.25">
      <c r="A30" s="100"/>
      <c r="B30" s="98"/>
      <c r="C30" s="98"/>
      <c r="D30" s="98"/>
      <c r="E30" s="98"/>
      <c r="F30" s="98"/>
      <c r="G30" s="98"/>
      <c r="H30" s="98"/>
      <c r="I30" s="98"/>
      <c r="J30" s="98"/>
      <c r="K30" s="100"/>
      <c r="L30" s="100"/>
      <c r="M30" s="100"/>
      <c r="N30" s="100"/>
      <c r="O30" s="100"/>
      <c r="P30" s="100"/>
      <c r="Q30" s="100"/>
      <c r="R30" s="100"/>
    </row>
    <row r="31" spans="1:18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</row>
    <row r="32" spans="1:18" ht="22.15" customHeight="1" x14ac:dyDescent="0.25"/>
  </sheetData>
  <mergeCells count="21">
    <mergeCell ref="B24:B28"/>
    <mergeCell ref="Q1:R1"/>
    <mergeCell ref="Q2:R2"/>
    <mergeCell ref="Q3:R3"/>
    <mergeCell ref="Q4:R4"/>
    <mergeCell ref="A5:A31"/>
    <mergeCell ref="K5:K31"/>
    <mergeCell ref="B16:J18"/>
    <mergeCell ref="B30:J31"/>
    <mergeCell ref="E1:P4"/>
    <mergeCell ref="A1:D4"/>
    <mergeCell ref="L5:L31"/>
    <mergeCell ref="M5:R8"/>
    <mergeCell ref="R9:R31"/>
    <mergeCell ref="D8:H8"/>
    <mergeCell ref="B10:B14"/>
    <mergeCell ref="B5:J6"/>
    <mergeCell ref="B19:J20"/>
    <mergeCell ref="D22:H22"/>
    <mergeCell ref="M29:Q31"/>
    <mergeCell ref="M15:Q22"/>
  </mergeCells>
  <conditionalFormatting sqref="Q10:Q14">
    <cfRule type="containsText" dxfId="3" priority="1" operator="containsText" text="BAJO">
      <formula>NOT(ISERROR(SEARCH("BAJO",Q10)))</formula>
    </cfRule>
    <cfRule type="containsText" dxfId="2" priority="2" operator="containsText" text="MODERADO">
      <formula>NOT(ISERROR(SEARCH("MODERADO",Q10)))</formula>
    </cfRule>
    <cfRule type="containsText" dxfId="1" priority="3" operator="containsText" text="ALTO">
      <formula>NOT(ISERROR(SEARCH("ALTO",Q10)))</formula>
    </cfRule>
    <cfRule type="containsText" dxfId="0" priority="4" operator="containsText" text="EXTREMO">
      <formula>NOT(ISERROR(SEARCH("EXTREMO",Q10)))</formula>
    </cfRule>
  </conditionalFormatting>
  <dataValidations count="3">
    <dataValidation type="list" allowBlank="1" showInputMessage="1" showErrorMessage="1" sqref="N10:N14" xr:uid="{00000000-0002-0000-0400-000000000000}">
      <formula1>PROBABILIDAD</formula1>
    </dataValidation>
    <dataValidation type="list" allowBlank="1" showInputMessage="1" showErrorMessage="1" sqref="N24:N28" xr:uid="{00000000-0002-0000-0400-000001000000}">
      <formula1>$C$24:$C$28</formula1>
    </dataValidation>
    <dataValidation type="list" allowBlank="1" showInputMessage="1" showErrorMessage="1" sqref="O10:O14" xr:uid="{00000000-0002-0000-0400-000002000000}">
      <formula1>IMPACTO</formula1>
    </dataValidation>
  </dataValidations>
  <pageMargins left="0.7" right="0.7" top="0.75" bottom="0.75" header="0.3" footer="0.3"/>
  <pageSetup scale="3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R37"/>
  <sheetViews>
    <sheetView topLeftCell="E1" workbookViewId="0">
      <selection activeCell="M8" sqref="M8"/>
    </sheetView>
  </sheetViews>
  <sheetFormatPr baseColWidth="10" defaultRowHeight="15" x14ac:dyDescent="0.25"/>
  <cols>
    <col min="3" max="3" width="28.7109375" customWidth="1"/>
    <col min="5" max="5" width="17" customWidth="1"/>
  </cols>
  <sheetData>
    <row r="7" spans="3:18" ht="15.75" thickBot="1" x14ac:dyDescent="0.3">
      <c r="M7" s="27"/>
      <c r="N7" t="s">
        <v>54</v>
      </c>
      <c r="O7" t="s">
        <v>55</v>
      </c>
      <c r="P7" t="s">
        <v>56</v>
      </c>
      <c r="Q7" t="s">
        <v>16</v>
      </c>
      <c r="R7" t="s">
        <v>53</v>
      </c>
    </row>
    <row r="8" spans="3:18" ht="15.75" thickBot="1" x14ac:dyDescent="0.3">
      <c r="M8" t="s">
        <v>49</v>
      </c>
      <c r="N8" s="29" t="s">
        <v>57</v>
      </c>
      <c r="O8" s="28" t="s">
        <v>57</v>
      </c>
      <c r="P8" s="30" t="s">
        <v>40</v>
      </c>
      <c r="Q8" s="32" t="s">
        <v>58</v>
      </c>
      <c r="R8" s="26" t="s">
        <v>59</v>
      </c>
    </row>
    <row r="9" spans="3:18" ht="15.75" thickBot="1" x14ac:dyDescent="0.3">
      <c r="M9" t="s">
        <v>23</v>
      </c>
      <c r="N9" s="28" t="s">
        <v>57</v>
      </c>
      <c r="O9" s="30" t="s">
        <v>40</v>
      </c>
      <c r="P9" s="30" t="s">
        <v>40</v>
      </c>
      <c r="Q9" s="32" t="s">
        <v>58</v>
      </c>
      <c r="R9" s="26" t="s">
        <v>59</v>
      </c>
    </row>
    <row r="10" spans="3:18" ht="15.75" thickBot="1" x14ac:dyDescent="0.3">
      <c r="M10" t="s">
        <v>50</v>
      </c>
      <c r="N10" s="30" t="s">
        <v>40</v>
      </c>
      <c r="O10" s="30" t="s">
        <v>40</v>
      </c>
      <c r="P10" s="30" t="s">
        <v>40</v>
      </c>
      <c r="Q10" s="32" t="s">
        <v>58</v>
      </c>
      <c r="R10" s="26" t="s">
        <v>59</v>
      </c>
    </row>
    <row r="11" spans="3:18" ht="15.75" thickBot="1" x14ac:dyDescent="0.3">
      <c r="M11" t="s">
        <v>51</v>
      </c>
      <c r="N11" s="30" t="s">
        <v>40</v>
      </c>
      <c r="O11" s="30" t="s">
        <v>40</v>
      </c>
      <c r="P11" s="32" t="s">
        <v>58</v>
      </c>
      <c r="Q11" s="32" t="s">
        <v>58</v>
      </c>
      <c r="R11" s="26" t="s">
        <v>59</v>
      </c>
    </row>
    <row r="12" spans="3:18" ht="15.75" thickBot="1" x14ac:dyDescent="0.3">
      <c r="M12" t="s">
        <v>52</v>
      </c>
      <c r="N12" s="31" t="s">
        <v>58</v>
      </c>
      <c r="O12" s="31" t="s">
        <v>58</v>
      </c>
      <c r="P12" s="32" t="s">
        <v>58</v>
      </c>
      <c r="Q12" s="32" t="s">
        <v>58</v>
      </c>
      <c r="R12" s="26" t="s">
        <v>59</v>
      </c>
    </row>
    <row r="13" spans="3:18" x14ac:dyDescent="0.25">
      <c r="C13" s="150" t="s">
        <v>24</v>
      </c>
      <c r="D13" s="150"/>
      <c r="E13" s="150"/>
      <c r="F13" s="150"/>
      <c r="G13" s="150"/>
      <c r="H13" s="10"/>
      <c r="I13" s="1"/>
      <c r="J13" s="9"/>
      <c r="K13" s="1"/>
      <c r="L13" s="9"/>
      <c r="M13" s="1"/>
      <c r="N13" s="9"/>
      <c r="O13" s="1"/>
    </row>
    <row r="14" spans="3:18" x14ac:dyDescent="0.25">
      <c r="C14" s="151" t="s">
        <v>25</v>
      </c>
      <c r="D14" s="6"/>
      <c r="E14" s="2" t="s">
        <v>26</v>
      </c>
      <c r="F14" s="4"/>
      <c r="G14" s="4">
        <v>15</v>
      </c>
      <c r="H14" s="9"/>
      <c r="I14" s="1"/>
      <c r="J14" s="9"/>
      <c r="K14" s="1"/>
      <c r="L14" s="9"/>
      <c r="M14" s="1"/>
      <c r="N14" s="9"/>
      <c r="O14" s="1"/>
    </row>
    <row r="15" spans="3:18" x14ac:dyDescent="0.25">
      <c r="C15" s="151"/>
      <c r="D15" s="6"/>
      <c r="E15" s="2" t="s">
        <v>27</v>
      </c>
      <c r="F15" s="4"/>
      <c r="G15" s="4">
        <v>0</v>
      </c>
      <c r="H15" s="9"/>
      <c r="I15" s="1"/>
      <c r="J15" s="9"/>
      <c r="K15" s="1"/>
      <c r="L15" s="9"/>
      <c r="M15" s="1"/>
      <c r="N15" s="9"/>
      <c r="O15" s="1"/>
    </row>
    <row r="16" spans="3:18" x14ac:dyDescent="0.25">
      <c r="C16" s="149" t="s">
        <v>8</v>
      </c>
      <c r="D16" s="8"/>
      <c r="E16" s="2" t="s">
        <v>17</v>
      </c>
      <c r="F16" s="4"/>
      <c r="G16" s="4">
        <v>15</v>
      </c>
      <c r="H16" s="9"/>
      <c r="I16" s="1"/>
      <c r="J16" s="9"/>
      <c r="K16" s="1"/>
      <c r="L16" s="9"/>
      <c r="M16" s="1"/>
      <c r="N16" s="9"/>
      <c r="O16" s="1"/>
    </row>
    <row r="17" spans="3:15" x14ac:dyDescent="0.25">
      <c r="C17" s="149"/>
      <c r="D17" s="8"/>
      <c r="E17" s="3" t="s">
        <v>28</v>
      </c>
      <c r="F17" s="5"/>
      <c r="G17" s="5">
        <v>0</v>
      </c>
      <c r="H17" s="11"/>
      <c r="I17" s="1"/>
      <c r="J17" s="9"/>
      <c r="K17" s="1"/>
      <c r="L17" s="9"/>
      <c r="M17" s="1"/>
      <c r="N17" s="9"/>
      <c r="O17" s="1"/>
    </row>
    <row r="18" spans="3:15" x14ac:dyDescent="0.25">
      <c r="C18" s="152" t="s">
        <v>9</v>
      </c>
      <c r="D18" s="5"/>
      <c r="E18" s="2" t="s">
        <v>18</v>
      </c>
      <c r="F18" s="4"/>
      <c r="G18" s="4">
        <v>15</v>
      </c>
      <c r="H18" s="9"/>
      <c r="I18" s="1"/>
      <c r="J18" s="9"/>
      <c r="K18" s="1"/>
      <c r="L18" s="9"/>
      <c r="M18" s="1"/>
      <c r="N18" s="9"/>
      <c r="O18" s="1"/>
    </row>
    <row r="19" spans="3:15" x14ac:dyDescent="0.25">
      <c r="C19" s="152"/>
      <c r="D19" s="5"/>
      <c r="E19" s="2" t="s">
        <v>29</v>
      </c>
      <c r="F19" s="4"/>
      <c r="G19" s="4">
        <v>0</v>
      </c>
      <c r="H19" s="9"/>
      <c r="I19" s="1"/>
      <c r="J19" s="9"/>
      <c r="K19" s="1"/>
      <c r="L19" s="9"/>
      <c r="M19" s="1"/>
      <c r="N19" s="9"/>
      <c r="O19" s="1"/>
    </row>
    <row r="20" spans="3:15" x14ac:dyDescent="0.25">
      <c r="C20" s="153" t="s">
        <v>10</v>
      </c>
      <c r="D20" s="12"/>
      <c r="E20" s="2" t="s">
        <v>19</v>
      </c>
      <c r="F20" s="4"/>
      <c r="G20" s="4">
        <v>15</v>
      </c>
      <c r="H20" s="9"/>
      <c r="I20" s="1"/>
      <c r="J20" s="9"/>
      <c r="K20" s="1"/>
      <c r="L20" s="9"/>
      <c r="M20" s="1"/>
      <c r="N20" s="9"/>
      <c r="O20" s="1"/>
    </row>
    <row r="21" spans="3:15" x14ac:dyDescent="0.25">
      <c r="C21" s="154"/>
      <c r="D21" s="13"/>
      <c r="E21" s="2" t="s">
        <v>30</v>
      </c>
      <c r="F21" s="4"/>
      <c r="G21" s="4">
        <v>10</v>
      </c>
      <c r="H21" s="9"/>
      <c r="I21" s="1"/>
      <c r="J21" s="9"/>
      <c r="K21" s="1"/>
      <c r="L21" s="9"/>
      <c r="M21" s="1"/>
      <c r="N21" s="9"/>
      <c r="O21" s="1"/>
    </row>
    <row r="22" spans="3:15" ht="15.75" thickBot="1" x14ac:dyDescent="0.3">
      <c r="C22" s="155"/>
      <c r="D22" s="13"/>
      <c r="E22" s="2" t="s">
        <v>31</v>
      </c>
      <c r="F22" s="4"/>
      <c r="G22" s="4">
        <v>0</v>
      </c>
      <c r="H22" s="9"/>
      <c r="I22" s="1"/>
      <c r="J22" s="9"/>
      <c r="K22" s="1"/>
      <c r="L22" s="9"/>
      <c r="M22" s="1"/>
      <c r="N22" s="9"/>
      <c r="O22" s="1"/>
    </row>
    <row r="23" spans="3:15" x14ac:dyDescent="0.25">
      <c r="C23" s="157" t="s">
        <v>11</v>
      </c>
      <c r="D23" s="14"/>
      <c r="E23" s="2" t="s">
        <v>20</v>
      </c>
      <c r="F23" s="4"/>
      <c r="G23" s="4">
        <v>15</v>
      </c>
      <c r="H23" s="9"/>
      <c r="I23" s="1"/>
      <c r="J23" s="9"/>
      <c r="K23" s="1"/>
      <c r="L23" s="9"/>
      <c r="M23" s="1"/>
      <c r="N23" s="9"/>
      <c r="O23" s="1"/>
    </row>
    <row r="24" spans="3:15" ht="15.75" thickBot="1" x14ac:dyDescent="0.3">
      <c r="C24" s="158"/>
      <c r="D24" s="14"/>
      <c r="E24" s="2" t="s">
        <v>32</v>
      </c>
      <c r="F24" s="4"/>
      <c r="G24" s="4">
        <v>0</v>
      </c>
      <c r="H24" s="9"/>
      <c r="I24" s="1"/>
      <c r="J24" s="9"/>
      <c r="K24" s="1"/>
      <c r="L24" s="9"/>
      <c r="M24" s="1"/>
      <c r="N24" s="9"/>
      <c r="O24" s="1"/>
    </row>
    <row r="25" spans="3:15" ht="39" x14ac:dyDescent="0.25">
      <c r="C25" s="159" t="s">
        <v>12</v>
      </c>
      <c r="D25" s="15"/>
      <c r="E25" s="16" t="s">
        <v>21</v>
      </c>
      <c r="F25" s="8"/>
      <c r="G25" s="4">
        <v>15</v>
      </c>
      <c r="H25" s="9"/>
      <c r="I25" s="1"/>
      <c r="J25" s="9"/>
      <c r="K25" s="1"/>
      <c r="L25" s="9"/>
      <c r="M25" s="1"/>
      <c r="N25" s="9"/>
      <c r="O25" s="1"/>
    </row>
    <row r="26" spans="3:15" ht="39" x14ac:dyDescent="0.25">
      <c r="C26" s="160"/>
      <c r="D26" s="15"/>
      <c r="E26" s="17" t="s">
        <v>33</v>
      </c>
      <c r="F26" s="18"/>
      <c r="G26" s="12">
        <v>0</v>
      </c>
      <c r="H26" s="9"/>
      <c r="I26" s="1"/>
      <c r="J26" s="9"/>
      <c r="K26" s="1"/>
      <c r="L26" s="9"/>
      <c r="M26" s="1"/>
      <c r="N26" s="9"/>
      <c r="O26" s="1"/>
    </row>
    <row r="27" spans="3:15" x14ac:dyDescent="0.25">
      <c r="C27" s="161" t="s">
        <v>13</v>
      </c>
      <c r="D27" s="19"/>
      <c r="E27" s="2" t="s">
        <v>22</v>
      </c>
      <c r="F27" s="4"/>
      <c r="G27" s="4">
        <v>10</v>
      </c>
      <c r="H27" s="9"/>
      <c r="I27" s="1"/>
      <c r="J27" s="9"/>
      <c r="K27" s="1"/>
      <c r="L27" s="9"/>
      <c r="M27" s="1"/>
      <c r="N27" s="9"/>
      <c r="O27" s="1"/>
    </row>
    <row r="28" spans="3:15" x14ac:dyDescent="0.25">
      <c r="C28" s="160"/>
      <c r="D28" s="15"/>
      <c r="E28" s="2" t="s">
        <v>34</v>
      </c>
      <c r="F28" s="4"/>
      <c r="G28" s="4">
        <v>5</v>
      </c>
      <c r="H28" s="9"/>
      <c r="I28" s="1"/>
      <c r="J28" s="9"/>
      <c r="K28" s="1"/>
      <c r="L28" s="9"/>
      <c r="M28" s="1"/>
      <c r="N28" s="9"/>
      <c r="O28" s="1"/>
    </row>
    <row r="29" spans="3:15" x14ac:dyDescent="0.25">
      <c r="C29" s="162"/>
      <c r="D29" s="7"/>
      <c r="E29" s="2" t="s">
        <v>35</v>
      </c>
      <c r="F29" s="4"/>
      <c r="G29" s="4">
        <v>0</v>
      </c>
      <c r="H29" s="9"/>
      <c r="I29" s="1"/>
      <c r="J29" s="9"/>
      <c r="K29" s="1"/>
      <c r="L29" s="9"/>
      <c r="M29" s="1"/>
      <c r="N29" s="9"/>
      <c r="O29" s="1"/>
    </row>
    <row r="30" spans="3:15" x14ac:dyDescent="0.25">
      <c r="C30" s="1"/>
      <c r="D30" s="9"/>
      <c r="E30" s="1"/>
      <c r="F30" s="9"/>
      <c r="G30" s="1"/>
      <c r="H30" s="9"/>
      <c r="I30" s="163" t="s">
        <v>36</v>
      </c>
      <c r="J30" s="163"/>
      <c r="K30" s="163"/>
      <c r="L30" s="10"/>
      <c r="M30" s="1"/>
      <c r="N30" s="9"/>
      <c r="O30" s="1"/>
    </row>
    <row r="31" spans="3:15" x14ac:dyDescent="0.25">
      <c r="C31" s="20" t="s">
        <v>37</v>
      </c>
      <c r="D31" s="21"/>
      <c r="E31" s="20" t="s">
        <v>38</v>
      </c>
      <c r="F31" s="22"/>
      <c r="G31" s="1"/>
      <c r="H31" s="9"/>
      <c r="I31" s="156" t="s">
        <v>39</v>
      </c>
      <c r="J31" s="156"/>
      <c r="K31" s="156"/>
      <c r="L31" s="156"/>
      <c r="M31" s="156"/>
      <c r="N31" s="156"/>
      <c r="O31" s="156"/>
    </row>
    <row r="32" spans="3:15" x14ac:dyDescent="0.25">
      <c r="C32" s="20" t="s">
        <v>40</v>
      </c>
      <c r="D32" s="21"/>
      <c r="E32" s="20" t="s">
        <v>41</v>
      </c>
      <c r="F32" s="22"/>
      <c r="G32" s="1"/>
      <c r="H32" s="9"/>
      <c r="I32" s="156" t="s">
        <v>42</v>
      </c>
      <c r="J32" s="156"/>
      <c r="K32" s="156"/>
      <c r="L32" s="156"/>
      <c r="M32" s="156"/>
      <c r="N32" s="156"/>
      <c r="O32" s="156"/>
    </row>
    <row r="33" spans="3:15" x14ac:dyDescent="0.25">
      <c r="C33" s="20" t="s">
        <v>43</v>
      </c>
      <c r="D33" s="21"/>
      <c r="E33" s="20" t="s">
        <v>44</v>
      </c>
      <c r="F33" s="22"/>
      <c r="G33" s="1"/>
      <c r="H33" s="9"/>
      <c r="I33" s="156" t="s">
        <v>45</v>
      </c>
      <c r="J33" s="156"/>
      <c r="K33" s="156"/>
      <c r="L33" s="156"/>
      <c r="M33" s="156"/>
      <c r="N33" s="156"/>
      <c r="O33" s="156"/>
    </row>
    <row r="34" spans="3:15" x14ac:dyDescent="0.25">
      <c r="C34" s="1"/>
      <c r="D34" s="9"/>
      <c r="E34" s="1"/>
      <c r="F34" s="9"/>
      <c r="G34" s="1"/>
      <c r="H34" s="9"/>
      <c r="I34" s="1"/>
      <c r="J34" s="9"/>
      <c r="K34" s="1"/>
      <c r="L34" s="9"/>
      <c r="M34" s="1"/>
      <c r="N34" s="9"/>
      <c r="O34" s="1"/>
    </row>
    <row r="35" spans="3:15" x14ac:dyDescent="0.25">
      <c r="C35" s="1"/>
      <c r="D35" s="9"/>
      <c r="E35" s="1"/>
      <c r="F35" s="9"/>
      <c r="G35" s="1"/>
      <c r="H35" s="9"/>
      <c r="I35" s="1"/>
      <c r="J35" s="9"/>
      <c r="K35" s="1"/>
      <c r="L35" s="9"/>
      <c r="M35" s="1"/>
      <c r="N35" s="9"/>
      <c r="O35" s="1"/>
    </row>
    <row r="36" spans="3:15" x14ac:dyDescent="0.25">
      <c r="C36" s="1"/>
      <c r="D36" s="9"/>
      <c r="E36" s="1"/>
      <c r="F36" s="9"/>
      <c r="G36" s="1"/>
      <c r="H36" s="9"/>
      <c r="I36" s="1"/>
      <c r="J36" s="9"/>
      <c r="K36" s="1"/>
      <c r="L36" s="9"/>
      <c r="M36" s="1"/>
      <c r="N36" s="9"/>
      <c r="O36" s="1"/>
    </row>
    <row r="37" spans="3:15" x14ac:dyDescent="0.25">
      <c r="C37" s="1"/>
      <c r="D37" s="9"/>
      <c r="E37" s="1"/>
      <c r="F37" s="9"/>
      <c r="G37" s="1"/>
      <c r="H37" s="9"/>
      <c r="I37" s="1"/>
      <c r="J37" s="9"/>
      <c r="K37" s="1"/>
      <c r="L37" s="9"/>
      <c r="M37" s="1"/>
      <c r="N37" s="9"/>
      <c r="O37" s="1"/>
    </row>
  </sheetData>
  <mergeCells count="12">
    <mergeCell ref="I33:O33"/>
    <mergeCell ref="C23:C24"/>
    <mergeCell ref="C25:C26"/>
    <mergeCell ref="C27:C29"/>
    <mergeCell ref="I30:K30"/>
    <mergeCell ref="I31:O31"/>
    <mergeCell ref="I32:O32"/>
    <mergeCell ref="C16:C17"/>
    <mergeCell ref="C13:G13"/>
    <mergeCell ref="C14:C15"/>
    <mergeCell ref="C18:C19"/>
    <mergeCell ref="C20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Matriz de Riesgos Ambientales</vt:lpstr>
      <vt:lpstr>Mapa de Calor Ambiental</vt:lpstr>
      <vt:lpstr>BD ID COLOR</vt:lpstr>
      <vt:lpstr>BD Mapa calor</vt:lpstr>
      <vt:lpstr>Hoja2</vt:lpstr>
      <vt:lpstr>'Mapa de Calor Ambiental'!IMPACTO</vt:lpstr>
      <vt:lpstr>IMPACTO</vt:lpstr>
      <vt:lpstr>'Mapa de Calor Ambiental'!PROBABILIDAD</vt:lpstr>
      <vt:lpstr>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Riesgos Ambientales</dc:title>
  <dc:creator>Luisa Fernanda Suarez;Jessica Natalia Vivas;Dafne Viviana Huertas;Claudia Janneth Jaramillo Gomez</dc:creator>
  <cp:keywords>Version 4</cp:keywords>
  <cp:lastModifiedBy>Jason Fernando Bolivar Silva</cp:lastModifiedBy>
  <dcterms:created xsi:type="dcterms:W3CDTF">2019-11-18T17:35:04Z</dcterms:created>
  <dcterms:modified xsi:type="dcterms:W3CDTF">2024-02-08T13:03:33Z</dcterms:modified>
</cp:coreProperties>
</file>