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SDCRD\Rendició de Cuentas\Rendición de Cuentas 2022\Informe Rctas 2022\Dependencias 2022\"/>
    </mc:Choice>
  </mc:AlternateContent>
  <xr:revisionPtr revIDLastSave="0" documentId="8_{011290AC-192D-48FD-B6C3-8140360750FD}" xr6:coauthVersionLast="47" xr6:coauthVersionMax="47" xr10:uidLastSave="{00000000-0000-0000-0000-000000000000}"/>
  <bookViews>
    <workbookView xWindow="-120" yWindow="-120" windowWidth="20730" windowHeight="11040" activeTab="1" xr2:uid="{442A61DC-7268-4701-AEB5-9ED6CF3F6513}"/>
  </bookViews>
  <sheets>
    <sheet name="COMPROMISOS 2021 VS 2022" sheetId="1" r:id="rId1"/>
    <sheet name="GIROS 2021 VS 202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1" i="2"/>
  <c r="D9" i="2"/>
  <c r="D8" i="2"/>
  <c r="D7" i="2"/>
  <c r="D5" i="2"/>
  <c r="F6" i="1"/>
  <c r="E6" i="1"/>
  <c r="C6" i="1"/>
  <c r="B6" i="1"/>
  <c r="F6" i="2"/>
  <c r="G6" i="2" s="1"/>
  <c r="E6" i="2"/>
  <c r="C6" i="2"/>
  <c r="D6" i="2" s="1"/>
  <c r="B6" i="2"/>
  <c r="G7" i="1"/>
  <c r="G8" i="1"/>
  <c r="G9" i="1"/>
  <c r="G11" i="1"/>
  <c r="G12" i="1"/>
  <c r="G12" i="2"/>
  <c r="G7" i="2"/>
  <c r="G8" i="2"/>
  <c r="G9" i="2"/>
  <c r="G11" i="2"/>
  <c r="G5" i="2"/>
  <c r="G5" i="1"/>
  <c r="D12" i="1"/>
  <c r="D11" i="1"/>
  <c r="P19" i="2"/>
  <c r="Q19" i="2"/>
  <c r="R19" i="2"/>
  <c r="O19" i="2"/>
  <c r="D7" i="1"/>
  <c r="D5" i="1"/>
  <c r="J32" i="2"/>
  <c r="L32" i="2"/>
  <c r="I32" i="2"/>
  <c r="M5" i="2"/>
  <c r="K5" i="2"/>
  <c r="K32" i="2" s="1"/>
  <c r="D6" i="1" l="1"/>
  <c r="G6" i="1"/>
</calcChain>
</file>

<file path=xl/sharedStrings.xml><?xml version="1.0" encoding="utf-8"?>
<sst xmlns="http://schemas.openxmlformats.org/spreadsheetml/2006/main" count="49" uniqueCount="27">
  <si>
    <t>Concepto</t>
  </si>
  <si>
    <t>Presupuesto 2021</t>
  </si>
  <si>
    <t>Compromisos Acumulados a Noviembre 2021</t>
  </si>
  <si>
    <t>% Ejecución 2021</t>
  </si>
  <si>
    <t>Presupuesto 2022</t>
  </si>
  <si>
    <t>Compromisos Acumulados a Noviembre 2022</t>
  </si>
  <si>
    <t>% Ejecución 2022</t>
  </si>
  <si>
    <t>Gastos de Personal</t>
  </si>
  <si>
    <t>Adquisición de Bienes y Servicios</t>
  </si>
  <si>
    <t>Gastos Diversos</t>
  </si>
  <si>
    <t>Servicio de la Deuda</t>
  </si>
  <si>
    <t>Directa</t>
  </si>
  <si>
    <t>Giros Acumulados a Noviembre 2021</t>
  </si>
  <si>
    <t>Giros Acumulados a Noviembre 2022</t>
  </si>
  <si>
    <t>TOTAL PPTO</t>
  </si>
  <si>
    <t>PPTO</t>
  </si>
  <si>
    <t>COMP</t>
  </si>
  <si>
    <t>GIR</t>
  </si>
  <si>
    <t>%</t>
  </si>
  <si>
    <t xml:space="preserve">Comparativo - Ejecución presupuestal de funcionamiento, inversión y agregados </t>
  </si>
  <si>
    <t>SCRD 2021/2022 - Compromisos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</si>
  <si>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Aplicativo Bogdata Secretaría Distrital de Hacienda.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</si>
  <si>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>La ejecución de giros está medida contra los compromisos acumulados para cada vigencia a la fecha de corte.</t>
    </r>
  </si>
  <si>
    <t>Comparativo - Ejecución presupuestal de funcionamiento, inversión y agregados</t>
  </si>
  <si>
    <t>SCRD 2021/2022 - Giros</t>
  </si>
  <si>
    <t>FUNCIONAMIENTO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</si>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</sst>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10" fontId="0" fillId="0" borderId="0" xfId="1" applyNumberFormat="1" applyFont="1"/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10" fontId="2" fillId="3" borderId="7" xfId="0" applyNumberFormat="1" applyFont="1" applyFill="1" applyBorder="1" applyAlignment="1">
      <alignment vertical="center"/>
    </xf>
    <xf numFmtId="10" fontId="2" fillId="3" borderId="8" xfId="0" applyNumberFormat="1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10" fontId="2" fillId="4" borderId="1" xfId="0" applyNumberFormat="1" applyFont="1" applyFill="1" applyBorder="1" applyAlignment="1">
      <alignment vertical="center"/>
    </xf>
    <xf numFmtId="10" fontId="2" fillId="4" borderId="4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0" fontId="2" fillId="0" borderId="4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4" borderId="12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0" fontId="2" fillId="0" borderId="6" xfId="0" applyNumberFormat="1" applyFont="1" applyBorder="1" applyAlignment="1">
      <alignment vertical="center"/>
    </xf>
    <xf numFmtId="10" fontId="2" fillId="3" borderId="3" xfId="0" applyNumberFormat="1" applyFont="1" applyFill="1" applyBorder="1" applyAlignment="1">
      <alignment vertical="center"/>
    </xf>
    <xf numFmtId="10" fontId="2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41C7-B1FA-421C-BC26-4E3AD98C791C}">
  <dimension ref="A1:G16"/>
  <sheetViews>
    <sheetView workbookViewId="0">
      <selection activeCell="A16" sqref="A16:G16"/>
    </sheetView>
  </sheetViews>
  <sheetFormatPr baseColWidth="10" defaultRowHeight="15" x14ac:dyDescent="0.25"/>
  <cols>
    <col min="1" max="1" width="20.85546875" bestFit="1" customWidth="1"/>
    <col min="2" max="3" width="17.5703125" bestFit="1" customWidth="1"/>
    <col min="4" max="4" width="11.5703125" bestFit="1" customWidth="1"/>
    <col min="5" max="5" width="16.5703125" bestFit="1" customWidth="1"/>
    <col min="6" max="6" width="16.28515625" customWidth="1"/>
    <col min="7" max="7" width="11.5703125" bestFit="1" customWidth="1"/>
  </cols>
  <sheetData>
    <row r="1" spans="1:7" ht="18" x14ac:dyDescent="0.25">
      <c r="A1" s="37" t="s">
        <v>19</v>
      </c>
      <c r="B1" s="37"/>
      <c r="C1" s="37"/>
      <c r="D1" s="37"/>
      <c r="E1" s="37"/>
      <c r="F1" s="37"/>
      <c r="G1" s="37"/>
    </row>
    <row r="2" spans="1:7" ht="18" x14ac:dyDescent="0.25">
      <c r="A2" s="37" t="s">
        <v>20</v>
      </c>
      <c r="B2" s="37"/>
      <c r="C2" s="37"/>
      <c r="D2" s="37"/>
      <c r="E2" s="37"/>
      <c r="F2" s="37"/>
      <c r="G2" s="37"/>
    </row>
    <row r="3" spans="1:7" ht="15.75" thickBot="1" x14ac:dyDescent="0.3">
      <c r="A3" s="4"/>
      <c r="B3" s="4"/>
      <c r="C3" s="4"/>
      <c r="D3" s="4"/>
      <c r="E3" s="4"/>
      <c r="F3" s="4"/>
      <c r="G3" s="4"/>
    </row>
    <row r="4" spans="1:7" s="1" customFormat="1" ht="60.75" thickBot="1" x14ac:dyDescent="0.3">
      <c r="A4" s="7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10" t="s">
        <v>6</v>
      </c>
    </row>
    <row r="5" spans="1:7" x14ac:dyDescent="0.25">
      <c r="A5" s="12" t="s">
        <v>14</v>
      </c>
      <c r="B5" s="13">
        <v>167219382895</v>
      </c>
      <c r="C5" s="14">
        <v>121511682464</v>
      </c>
      <c r="D5" s="15">
        <f>+C5/B5</f>
        <v>0.72666027323100058</v>
      </c>
      <c r="E5" s="14">
        <v>203526424232</v>
      </c>
      <c r="F5" s="14">
        <v>166108910438</v>
      </c>
      <c r="G5" s="16">
        <f>+F5/E5</f>
        <v>0.8161540255266917</v>
      </c>
    </row>
    <row r="6" spans="1:7" x14ac:dyDescent="0.25">
      <c r="A6" s="17" t="s">
        <v>25</v>
      </c>
      <c r="B6" s="18">
        <f>+SUM(B7:B9)</f>
        <v>24128799000</v>
      </c>
      <c r="C6" s="18">
        <f>+SUM(C7:C9)</f>
        <v>19396409813</v>
      </c>
      <c r="D6" s="19">
        <f>+C6/B6</f>
        <v>0.80386967511312934</v>
      </c>
      <c r="E6" s="18">
        <f>+SUM(E7:E9)</f>
        <v>26297537000</v>
      </c>
      <c r="F6" s="18">
        <f>+SUM(F7:F9)</f>
        <v>19684895721</v>
      </c>
      <c r="G6" s="20">
        <f>+F6/E6</f>
        <v>0.74854522387400768</v>
      </c>
    </row>
    <row r="7" spans="1:7" x14ac:dyDescent="0.25">
      <c r="A7" s="5" t="s">
        <v>7</v>
      </c>
      <c r="B7" s="21">
        <v>20435896000</v>
      </c>
      <c r="C7" s="22">
        <v>16171693128</v>
      </c>
      <c r="D7" s="23">
        <f>+C7/B7</f>
        <v>0.79133761142648207</v>
      </c>
      <c r="E7" s="22">
        <v>22716248000</v>
      </c>
      <c r="F7" s="22">
        <v>16824456936</v>
      </c>
      <c r="G7" s="24">
        <f>+F7/E7</f>
        <v>0.74063537851849481</v>
      </c>
    </row>
    <row r="8" spans="1:7" ht="28.5" x14ac:dyDescent="0.25">
      <c r="A8" s="5" t="s">
        <v>8</v>
      </c>
      <c r="B8" s="21">
        <v>3692375000</v>
      </c>
      <c r="C8" s="22">
        <v>3224188685</v>
      </c>
      <c r="D8" s="23">
        <v>0.87039999999999995</v>
      </c>
      <c r="E8" s="22">
        <v>3580745000</v>
      </c>
      <c r="F8" s="22">
        <v>2860038785</v>
      </c>
      <c r="G8" s="24">
        <f>+F8/E8</f>
        <v>0.7987272997658309</v>
      </c>
    </row>
    <row r="9" spans="1:7" x14ac:dyDescent="0.25">
      <c r="A9" s="5" t="s">
        <v>9</v>
      </c>
      <c r="B9" s="21">
        <v>528000</v>
      </c>
      <c r="C9" s="22">
        <v>528000</v>
      </c>
      <c r="D9" s="25">
        <v>1</v>
      </c>
      <c r="E9" s="22">
        <v>544000</v>
      </c>
      <c r="F9" s="22">
        <v>400000</v>
      </c>
      <c r="G9" s="24">
        <f>+F9/E9</f>
        <v>0.73529411764705888</v>
      </c>
    </row>
    <row r="10" spans="1:7" x14ac:dyDescent="0.25">
      <c r="A10" s="5" t="s">
        <v>10</v>
      </c>
      <c r="B10" s="26">
        <v>0</v>
      </c>
      <c r="C10" s="27">
        <v>0</v>
      </c>
      <c r="D10" s="27">
        <v>0</v>
      </c>
      <c r="E10" s="27">
        <v>0</v>
      </c>
      <c r="F10" s="27">
        <v>0</v>
      </c>
      <c r="G10" s="24">
        <v>0</v>
      </c>
    </row>
    <row r="11" spans="1:7" x14ac:dyDescent="0.25">
      <c r="A11" s="11" t="s">
        <v>26</v>
      </c>
      <c r="B11" s="28">
        <v>143090583895</v>
      </c>
      <c r="C11" s="29">
        <v>102115272651</v>
      </c>
      <c r="D11" s="19">
        <f>+C11/B11</f>
        <v>0.71364075728373766</v>
      </c>
      <c r="E11" s="29">
        <v>177228887232</v>
      </c>
      <c r="F11" s="30">
        <v>146424014717</v>
      </c>
      <c r="G11" s="20">
        <f>+F11/E11</f>
        <v>0.82618593957160524</v>
      </c>
    </row>
    <row r="12" spans="1:7" x14ac:dyDescent="0.25">
      <c r="A12" s="5" t="s">
        <v>11</v>
      </c>
      <c r="B12" s="21">
        <v>143090583895</v>
      </c>
      <c r="C12" s="22">
        <v>102115272651</v>
      </c>
      <c r="D12" s="23">
        <f>+C12/B12</f>
        <v>0.71364075728373766</v>
      </c>
      <c r="E12" s="22">
        <v>177228887232</v>
      </c>
      <c r="F12" s="31">
        <v>146424014717</v>
      </c>
      <c r="G12" s="24">
        <f>+F12/E12</f>
        <v>0.82618593957160524</v>
      </c>
    </row>
    <row r="13" spans="1:7" ht="15.75" thickBot="1" x14ac:dyDescent="0.3">
      <c r="A13" s="6" t="s">
        <v>10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4">
        <v>0</v>
      </c>
    </row>
    <row r="14" spans="1:7" x14ac:dyDescent="0.25">
      <c r="A14" s="4"/>
      <c r="B14" s="4"/>
      <c r="C14" s="4"/>
      <c r="D14" s="4"/>
      <c r="E14" s="4"/>
      <c r="F14" s="4"/>
      <c r="G14" s="4"/>
    </row>
    <row r="15" spans="1:7" x14ac:dyDescent="0.25">
      <c r="A15" s="38" t="s">
        <v>21</v>
      </c>
      <c r="B15" s="38"/>
      <c r="C15" s="38"/>
      <c r="D15" s="38"/>
      <c r="E15" s="38"/>
      <c r="F15" s="38"/>
      <c r="G15" s="38"/>
    </row>
    <row r="16" spans="1:7" x14ac:dyDescent="0.25">
      <c r="A16" s="38"/>
      <c r="B16" s="38"/>
      <c r="C16" s="38"/>
      <c r="D16" s="38"/>
      <c r="E16" s="38"/>
      <c r="F16" s="38"/>
      <c r="G16" s="38"/>
    </row>
  </sheetData>
  <mergeCells count="4">
    <mergeCell ref="A1:G1"/>
    <mergeCell ref="A2:G2"/>
    <mergeCell ref="A15:G15"/>
    <mergeCell ref="A16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CE3A-E039-46C5-9DA2-5C8ABCE12E01}">
  <dimension ref="A1:T32"/>
  <sheetViews>
    <sheetView tabSelected="1" workbookViewId="0">
      <selection activeCell="T4" sqref="T4:U11"/>
    </sheetView>
  </sheetViews>
  <sheetFormatPr baseColWidth="10" defaultRowHeight="15" x14ac:dyDescent="0.25"/>
  <cols>
    <col min="1" max="1" width="20.85546875" bestFit="1" customWidth="1"/>
    <col min="2" max="3" width="17.5703125" bestFit="1" customWidth="1"/>
    <col min="4" max="4" width="11.5703125" bestFit="1" customWidth="1"/>
    <col min="5" max="5" width="16.5703125" bestFit="1" customWidth="1"/>
    <col min="6" max="6" width="16.28515625" customWidth="1"/>
    <col min="7" max="7" width="11.5703125" bestFit="1" customWidth="1"/>
    <col min="9" max="19" width="0" hidden="1" customWidth="1"/>
    <col min="20" max="20" width="13.7109375" bestFit="1" customWidth="1"/>
  </cols>
  <sheetData>
    <row r="1" spans="1:20" ht="18" x14ac:dyDescent="0.25">
      <c r="A1" s="37" t="s">
        <v>23</v>
      </c>
      <c r="B1" s="37"/>
      <c r="C1" s="37"/>
      <c r="D1" s="37"/>
      <c r="E1" s="37"/>
      <c r="F1" s="37"/>
      <c r="G1" s="37"/>
    </row>
    <row r="2" spans="1:20" ht="18" x14ac:dyDescent="0.25">
      <c r="A2" s="37" t="s">
        <v>24</v>
      </c>
      <c r="B2" s="37"/>
      <c r="C2" s="37"/>
      <c r="D2" s="37"/>
      <c r="E2" s="37"/>
      <c r="F2" s="37"/>
      <c r="G2" s="37"/>
    </row>
    <row r="3" spans="1:20" ht="15.75" thickBot="1" x14ac:dyDescent="0.3">
      <c r="A3" s="4"/>
      <c r="B3" s="4"/>
      <c r="C3" s="4"/>
      <c r="D3" s="4"/>
      <c r="E3" s="4"/>
      <c r="F3" s="4"/>
      <c r="G3" s="4"/>
    </row>
    <row r="4" spans="1:20" s="1" customFormat="1" ht="60.75" thickBot="1" x14ac:dyDescent="0.3">
      <c r="A4" s="7" t="s">
        <v>0</v>
      </c>
      <c r="B4" s="8" t="s">
        <v>1</v>
      </c>
      <c r="C4" s="9" t="s">
        <v>12</v>
      </c>
      <c r="D4" s="9" t="s">
        <v>3</v>
      </c>
      <c r="E4" s="9" t="s">
        <v>4</v>
      </c>
      <c r="F4" s="9" t="s">
        <v>13</v>
      </c>
      <c r="G4" s="10" t="s">
        <v>6</v>
      </c>
      <c r="I4" s="1" t="s">
        <v>15</v>
      </c>
      <c r="J4" s="1" t="s">
        <v>16</v>
      </c>
      <c r="K4" s="1" t="s">
        <v>18</v>
      </c>
      <c r="L4" s="1" t="s">
        <v>17</v>
      </c>
      <c r="M4" s="1" t="s">
        <v>18</v>
      </c>
      <c r="O4" s="1" t="s">
        <v>15</v>
      </c>
      <c r="P4" s="1" t="s">
        <v>16</v>
      </c>
      <c r="Q4" s="1" t="s">
        <v>18</v>
      </c>
      <c r="R4" s="1" t="s">
        <v>17</v>
      </c>
      <c r="S4" s="1" t="s">
        <v>18</v>
      </c>
    </row>
    <row r="5" spans="1:20" x14ac:dyDescent="0.25">
      <c r="A5" s="12" t="s">
        <v>14</v>
      </c>
      <c r="B5" s="13">
        <v>167219382895</v>
      </c>
      <c r="C5" s="14">
        <v>97283953826</v>
      </c>
      <c r="D5" s="35">
        <f>+C5/'COMPROMISOS 2021 VS 2022'!C5</f>
        <v>0.80061399738105099</v>
      </c>
      <c r="E5" s="13">
        <v>203526424232</v>
      </c>
      <c r="F5" s="14">
        <v>134109399205</v>
      </c>
      <c r="G5" s="16">
        <f>+F5/'COMPROMISOS 2021 VS 2022'!F5</f>
        <v>0.80735824978549964</v>
      </c>
      <c r="I5">
        <v>7635215139</v>
      </c>
      <c r="J5">
        <v>7001016125</v>
      </c>
      <c r="K5">
        <f>+(J5/I5)</f>
        <v>0.91693763666716244</v>
      </c>
      <c r="L5">
        <v>6910443265</v>
      </c>
      <c r="M5">
        <f>+(L5/J5)</f>
        <v>0.98706289795897306</v>
      </c>
      <c r="O5">
        <v>6134594000</v>
      </c>
      <c r="P5">
        <v>2496664748</v>
      </c>
      <c r="R5">
        <v>2479763916</v>
      </c>
      <c r="T5" s="2"/>
    </row>
    <row r="6" spans="1:20" x14ac:dyDescent="0.25">
      <c r="A6" s="17" t="s">
        <v>25</v>
      </c>
      <c r="B6" s="18">
        <f>+SUM(B7:B9)</f>
        <v>24128799000</v>
      </c>
      <c r="C6" s="18">
        <f>+SUM(C7:C9)</f>
        <v>18020274427</v>
      </c>
      <c r="D6" s="19">
        <f>+C6/'COMPROMISOS 2021 VS 2022'!C6</f>
        <v>0.92905205657813661</v>
      </c>
      <c r="E6" s="18">
        <f>+SUM(E7:E9)</f>
        <v>26297537000</v>
      </c>
      <c r="F6" s="18">
        <f>+SUM(F7:F9)</f>
        <v>18718319823</v>
      </c>
      <c r="G6" s="20">
        <f>+F6/'COMPROMISOS 2021 VS 2022'!F6</f>
        <v>0.95089758606296049</v>
      </c>
    </row>
    <row r="7" spans="1:20" x14ac:dyDescent="0.25">
      <c r="A7" s="5" t="s">
        <v>7</v>
      </c>
      <c r="B7" s="21">
        <v>20435896000</v>
      </c>
      <c r="C7" s="22">
        <v>16079868442</v>
      </c>
      <c r="D7" s="23">
        <f>+C7/'COMPROMISOS 2021 VS 2022'!C7</f>
        <v>0.99432188792644027</v>
      </c>
      <c r="E7" s="21">
        <v>22716248000</v>
      </c>
      <c r="F7" s="22">
        <v>16724240537</v>
      </c>
      <c r="G7" s="24">
        <f>+F7/'COMPROMISOS 2021 VS 2022'!F7</f>
        <v>0.99404340958039705</v>
      </c>
      <c r="I7">
        <v>765457000</v>
      </c>
      <c r="J7">
        <v>695715717</v>
      </c>
      <c r="L7">
        <v>695715717</v>
      </c>
      <c r="O7">
        <v>35905280000</v>
      </c>
      <c r="P7">
        <v>35473377949</v>
      </c>
      <c r="R7">
        <v>30011646834</v>
      </c>
    </row>
    <row r="8" spans="1:20" ht="28.5" x14ac:dyDescent="0.25">
      <c r="A8" s="5" t="s">
        <v>8</v>
      </c>
      <c r="B8" s="21">
        <v>3692375000</v>
      </c>
      <c r="C8" s="22">
        <v>1939877985</v>
      </c>
      <c r="D8" s="23">
        <f>+C8/'COMPROMISOS 2021 VS 2022'!C8</f>
        <v>0.60166391440580347</v>
      </c>
      <c r="E8" s="21">
        <v>3580745000</v>
      </c>
      <c r="F8" s="22">
        <v>1993679286</v>
      </c>
      <c r="G8" s="24">
        <f>+F8/'COMPROMISOS 2021 VS 2022'!F8</f>
        <v>0.69708120619070557</v>
      </c>
      <c r="I8">
        <v>26993000</v>
      </c>
      <c r="J8">
        <v>15320755</v>
      </c>
      <c r="L8">
        <v>15320755</v>
      </c>
      <c r="O8">
        <v>134400000</v>
      </c>
      <c r="P8">
        <v>134400000</v>
      </c>
      <c r="R8">
        <v>108886120</v>
      </c>
    </row>
    <row r="9" spans="1:20" x14ac:dyDescent="0.25">
      <c r="A9" s="5" t="s">
        <v>9</v>
      </c>
      <c r="B9" s="21">
        <v>528000</v>
      </c>
      <c r="C9" s="22">
        <v>528000</v>
      </c>
      <c r="D9" s="23">
        <f>+C9/'COMPROMISOS 2021 VS 2022'!C9</f>
        <v>1</v>
      </c>
      <c r="E9" s="21">
        <v>544000</v>
      </c>
      <c r="F9" s="22">
        <v>400000</v>
      </c>
      <c r="G9" s="24">
        <f>+F9/'COMPROMISOS 2021 VS 2022'!F9</f>
        <v>1</v>
      </c>
      <c r="I9">
        <v>1188000</v>
      </c>
      <c r="J9">
        <v>1025507</v>
      </c>
      <c r="L9">
        <v>1025507</v>
      </c>
      <c r="O9">
        <v>5392576326</v>
      </c>
      <c r="P9">
        <v>3076625325</v>
      </c>
      <c r="R9">
        <v>2111741995</v>
      </c>
    </row>
    <row r="10" spans="1:20" x14ac:dyDescent="0.25">
      <c r="A10" s="5" t="s">
        <v>10</v>
      </c>
      <c r="B10" s="26">
        <v>0</v>
      </c>
      <c r="C10" s="27">
        <v>0</v>
      </c>
      <c r="D10" s="23">
        <v>0</v>
      </c>
      <c r="E10" s="26">
        <v>0</v>
      </c>
      <c r="F10" s="27">
        <v>0</v>
      </c>
      <c r="G10" s="24">
        <v>0</v>
      </c>
      <c r="I10">
        <v>16998000</v>
      </c>
      <c r="J10">
        <v>9038690</v>
      </c>
      <c r="L10">
        <v>9038690</v>
      </c>
      <c r="O10">
        <v>3803835000</v>
      </c>
      <c r="P10">
        <v>3762338809</v>
      </c>
      <c r="R10">
        <v>2604931154</v>
      </c>
    </row>
    <row r="11" spans="1:20" x14ac:dyDescent="0.25">
      <c r="A11" s="11" t="s">
        <v>26</v>
      </c>
      <c r="B11" s="28">
        <v>143090583895</v>
      </c>
      <c r="C11" s="29">
        <v>79263679399</v>
      </c>
      <c r="D11" s="19">
        <f>+C11/'COMPROMISOS 2021 VS 2022'!C11</f>
        <v>0.77621767382338558</v>
      </c>
      <c r="E11" s="28">
        <v>177228887232</v>
      </c>
      <c r="F11" s="30">
        <v>115391079382</v>
      </c>
      <c r="G11" s="20">
        <f>+F11/'COMPROMISOS 2021 VS 2022'!F11</f>
        <v>0.7880611633619069</v>
      </c>
      <c r="I11">
        <v>258273000</v>
      </c>
      <c r="J11">
        <v>228013117</v>
      </c>
      <c r="L11">
        <v>228013117</v>
      </c>
      <c r="O11">
        <v>19662605331</v>
      </c>
      <c r="P11">
        <v>19373296375</v>
      </c>
      <c r="R11">
        <v>14505180023</v>
      </c>
      <c r="T11" s="3"/>
    </row>
    <row r="12" spans="1:20" x14ac:dyDescent="0.25">
      <c r="A12" s="5" t="s">
        <v>11</v>
      </c>
      <c r="B12" s="21">
        <v>143090583895</v>
      </c>
      <c r="C12" s="22">
        <v>79263679399</v>
      </c>
      <c r="D12" s="23">
        <f>+C12/'COMPROMISOS 2021 VS 2022'!C12</f>
        <v>0.77621767382338558</v>
      </c>
      <c r="E12" s="21">
        <v>177228887232</v>
      </c>
      <c r="F12" s="31">
        <v>115391079382</v>
      </c>
      <c r="G12" s="24">
        <f>+F12/'COMPROMISOS 2021 VS 2022'!F12</f>
        <v>0.7880611633619069</v>
      </c>
      <c r="I12">
        <v>1151822000</v>
      </c>
      <c r="J12">
        <v>41964688</v>
      </c>
      <c r="L12">
        <v>41964688</v>
      </c>
      <c r="O12">
        <v>47254921000</v>
      </c>
      <c r="P12">
        <v>17401773767</v>
      </c>
      <c r="R12">
        <v>14321194651</v>
      </c>
    </row>
    <row r="13" spans="1:20" ht="15.75" thickBot="1" x14ac:dyDescent="0.3">
      <c r="A13" s="6" t="s">
        <v>10</v>
      </c>
      <c r="B13" s="32">
        <v>0</v>
      </c>
      <c r="C13" s="33">
        <v>0</v>
      </c>
      <c r="D13" s="36">
        <v>0</v>
      </c>
      <c r="E13" s="32">
        <v>0</v>
      </c>
      <c r="F13" s="33">
        <v>0</v>
      </c>
      <c r="G13" s="34">
        <v>0</v>
      </c>
      <c r="I13">
        <v>552898000</v>
      </c>
      <c r="J13">
        <v>424494621</v>
      </c>
      <c r="L13">
        <v>424494621</v>
      </c>
      <c r="O13">
        <v>942786000</v>
      </c>
      <c r="P13">
        <v>918355084</v>
      </c>
      <c r="R13">
        <v>703253615</v>
      </c>
    </row>
    <row r="14" spans="1:20" x14ac:dyDescent="0.25">
      <c r="A14" s="4"/>
      <c r="B14" s="4"/>
      <c r="C14" s="4"/>
      <c r="D14" s="4"/>
      <c r="E14" s="4"/>
      <c r="F14" s="4"/>
      <c r="G14" s="4"/>
      <c r="I14">
        <v>181346000</v>
      </c>
      <c r="J14">
        <v>162199178</v>
      </c>
      <c r="L14">
        <v>162199178</v>
      </c>
      <c r="O14">
        <v>7261962238</v>
      </c>
      <c r="P14">
        <v>4407596800</v>
      </c>
      <c r="R14">
        <v>2826719261</v>
      </c>
    </row>
    <row r="15" spans="1:20" x14ac:dyDescent="0.25">
      <c r="A15" s="38" t="s">
        <v>21</v>
      </c>
      <c r="B15" s="38"/>
      <c r="C15" s="38"/>
      <c r="D15" s="38"/>
      <c r="E15" s="38"/>
      <c r="F15" s="38"/>
      <c r="G15" s="38"/>
      <c r="I15">
        <v>2588723000</v>
      </c>
      <c r="J15">
        <v>2298020504</v>
      </c>
      <c r="L15">
        <v>2298020504</v>
      </c>
      <c r="O15">
        <v>921300000</v>
      </c>
      <c r="P15">
        <v>800767026</v>
      </c>
      <c r="R15">
        <v>419328524</v>
      </c>
    </row>
    <row r="16" spans="1:20" x14ac:dyDescent="0.25">
      <c r="A16" s="38" t="s">
        <v>22</v>
      </c>
      <c r="B16" s="38"/>
      <c r="C16" s="38"/>
      <c r="D16" s="38"/>
      <c r="E16" s="38"/>
      <c r="F16" s="38"/>
      <c r="G16" s="38"/>
      <c r="I16">
        <v>1072510000</v>
      </c>
      <c r="J16">
        <v>1068710784</v>
      </c>
      <c r="L16">
        <v>1068710784</v>
      </c>
      <c r="O16">
        <v>603000000</v>
      </c>
      <c r="P16">
        <v>600177219</v>
      </c>
      <c r="R16">
        <v>286884864</v>
      </c>
    </row>
    <row r="17" spans="9:18" x14ac:dyDescent="0.25">
      <c r="I17">
        <v>818304000</v>
      </c>
      <c r="J17">
        <v>744676393</v>
      </c>
      <c r="L17">
        <v>744676393</v>
      </c>
      <c r="O17">
        <v>8993530020</v>
      </c>
      <c r="P17">
        <v>8083143613</v>
      </c>
      <c r="R17">
        <v>4858810675</v>
      </c>
    </row>
    <row r="18" spans="9:18" x14ac:dyDescent="0.25">
      <c r="I18">
        <v>659019000</v>
      </c>
      <c r="J18">
        <v>527135998</v>
      </c>
      <c r="L18">
        <v>526669598</v>
      </c>
      <c r="O18">
        <v>6079793980</v>
      </c>
      <c r="P18">
        <v>5586755936</v>
      </c>
      <c r="R18">
        <v>4025337767</v>
      </c>
    </row>
    <row r="19" spans="9:18" x14ac:dyDescent="0.25">
      <c r="I19">
        <v>960017000</v>
      </c>
      <c r="J19">
        <v>799503324</v>
      </c>
      <c r="L19">
        <v>799174624</v>
      </c>
      <c r="O19">
        <f>SUM(O5:O18)</f>
        <v>143090583895</v>
      </c>
      <c r="P19">
        <f t="shared" ref="P19:R19" si="0">SUM(P5:P18)</f>
        <v>102115272651</v>
      </c>
      <c r="Q19">
        <f t="shared" si="0"/>
        <v>0</v>
      </c>
      <c r="R19">
        <f t="shared" si="0"/>
        <v>79263679399</v>
      </c>
    </row>
    <row r="20" spans="9:18" x14ac:dyDescent="0.25">
      <c r="I20">
        <v>1333962000</v>
      </c>
      <c r="J20">
        <v>726875478</v>
      </c>
      <c r="L20">
        <v>726875478</v>
      </c>
    </row>
    <row r="21" spans="9:18" x14ac:dyDescent="0.25">
      <c r="I21">
        <v>660309000</v>
      </c>
      <c r="J21">
        <v>34243355</v>
      </c>
      <c r="L21">
        <v>34243355</v>
      </c>
    </row>
    <row r="22" spans="9:18" x14ac:dyDescent="0.25">
      <c r="I22">
        <v>555844000</v>
      </c>
      <c r="J22">
        <v>438069100</v>
      </c>
      <c r="L22">
        <v>438069100</v>
      </c>
    </row>
    <row r="23" spans="9:18" x14ac:dyDescent="0.25">
      <c r="I23">
        <v>84391000</v>
      </c>
      <c r="J23">
        <v>64522900</v>
      </c>
      <c r="L23">
        <v>64522900</v>
      </c>
    </row>
    <row r="24" spans="9:18" x14ac:dyDescent="0.25">
      <c r="I24">
        <v>416854000</v>
      </c>
      <c r="J24">
        <v>328592000</v>
      </c>
      <c r="L24">
        <v>328592000</v>
      </c>
    </row>
    <row r="25" spans="9:18" x14ac:dyDescent="0.25">
      <c r="I25">
        <v>69512000</v>
      </c>
      <c r="J25">
        <v>54851500</v>
      </c>
      <c r="L25">
        <v>54851500</v>
      </c>
    </row>
    <row r="26" spans="9:18" x14ac:dyDescent="0.25">
      <c r="I26">
        <v>69512000</v>
      </c>
      <c r="J26">
        <v>54849400</v>
      </c>
      <c r="L26">
        <v>54849400</v>
      </c>
    </row>
    <row r="27" spans="9:18" x14ac:dyDescent="0.25">
      <c r="I27">
        <v>133456000</v>
      </c>
      <c r="J27">
        <v>109593500</v>
      </c>
      <c r="L27">
        <v>109593500</v>
      </c>
    </row>
    <row r="28" spans="9:18" x14ac:dyDescent="0.25">
      <c r="I28">
        <v>206306861</v>
      </c>
      <c r="J28">
        <v>176342100</v>
      </c>
      <c r="L28">
        <v>175885374</v>
      </c>
    </row>
    <row r="29" spans="9:18" x14ac:dyDescent="0.25">
      <c r="I29">
        <v>43551000</v>
      </c>
      <c r="J29">
        <v>32838994</v>
      </c>
      <c r="L29">
        <v>32838994</v>
      </c>
    </row>
    <row r="30" spans="9:18" x14ac:dyDescent="0.25">
      <c r="I30">
        <v>109849000</v>
      </c>
      <c r="J30">
        <v>78481024</v>
      </c>
      <c r="L30">
        <v>78481024</v>
      </c>
    </row>
    <row r="31" spans="9:18" x14ac:dyDescent="0.25">
      <c r="I31">
        <v>63586000</v>
      </c>
      <c r="J31">
        <v>55598376</v>
      </c>
      <c r="L31">
        <v>55598376</v>
      </c>
    </row>
    <row r="32" spans="9:18" x14ac:dyDescent="0.25">
      <c r="I32">
        <f>SUM(I5:I31)</f>
        <v>20435896000</v>
      </c>
      <c r="J32">
        <f t="shared" ref="J32:L32" si="1">SUM(J5:J31)</f>
        <v>16171693128</v>
      </c>
      <c r="K32">
        <f t="shared" si="1"/>
        <v>0.91693763666716244</v>
      </c>
      <c r="L32">
        <f t="shared" si="1"/>
        <v>16079868442</v>
      </c>
    </row>
  </sheetData>
  <mergeCells count="4">
    <mergeCell ref="A1:G1"/>
    <mergeCell ref="A2:G2"/>
    <mergeCell ref="A15:G15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COMPROMISOS 2021 VS 2022</vt:lpstr>
      <vt:lpstr>GIROS 2021 VS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WilliamC</dc:creator>
  <cp:lastModifiedBy>Acer</cp:lastModifiedBy>
  <dcterms:created xsi:type="dcterms:W3CDTF">2022-12-09T23:00:46Z</dcterms:created>
  <dcterms:modified xsi:type="dcterms:W3CDTF">2022-12-12T14:50:59Z</dcterms:modified>
</cp:coreProperties>
</file>